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H67" i="1"/>
  <c r="F67" i="1"/>
  <c r="K67" i="1" l="1"/>
  <c r="F70" i="1"/>
  <c r="H70" i="1"/>
  <c r="J70" i="1"/>
  <c r="F69" i="1"/>
  <c r="H69" i="1"/>
  <c r="J69" i="1"/>
  <c r="K69" i="1" s="1"/>
  <c r="F81" i="1"/>
  <c r="H81" i="1"/>
  <c r="J81" i="1"/>
  <c r="K70" i="1" l="1"/>
  <c r="K81" i="1"/>
  <c r="J66" i="1"/>
  <c r="H66" i="1"/>
  <c r="F66" i="1"/>
  <c r="K66" i="1" l="1"/>
  <c r="F68" i="1"/>
  <c r="H68" i="1"/>
  <c r="J68" i="1"/>
  <c r="F97" i="1"/>
  <c r="H97" i="1"/>
  <c r="J97" i="1"/>
  <c r="F93" i="1"/>
  <c r="H93" i="1"/>
  <c r="J93" i="1"/>
  <c r="F89" i="1"/>
  <c r="H89" i="1"/>
  <c r="J89" i="1"/>
  <c r="F84" i="1"/>
  <c r="H84" i="1"/>
  <c r="J84" i="1"/>
  <c r="D90" i="1"/>
  <c r="D91" i="1" s="1"/>
  <c r="D47" i="1"/>
  <c r="K93" i="1" l="1"/>
  <c r="K89" i="1"/>
  <c r="K68" i="1"/>
  <c r="K97" i="1"/>
  <c r="K84" i="1"/>
  <c r="F91" i="1"/>
  <c r="D94" i="1"/>
  <c r="J91" i="1"/>
  <c r="H91" i="1"/>
  <c r="F51" i="1"/>
  <c r="H51" i="1"/>
  <c r="J51" i="1"/>
  <c r="F90" i="1"/>
  <c r="D95" i="1" l="1"/>
  <c r="F94" i="1"/>
  <c r="H94" i="1"/>
  <c r="J94" i="1"/>
  <c r="K91" i="1"/>
  <c r="K51" i="1"/>
  <c r="J90" i="1"/>
  <c r="H90" i="1"/>
  <c r="F15" i="1"/>
  <c r="H15" i="1"/>
  <c r="J15" i="1"/>
  <c r="F21" i="1"/>
  <c r="H21" i="1"/>
  <c r="J21" i="1"/>
  <c r="F27" i="1"/>
  <c r="H27" i="1"/>
  <c r="J27" i="1"/>
  <c r="F29" i="1"/>
  <c r="H29" i="1"/>
  <c r="J29" i="1"/>
  <c r="F31" i="1"/>
  <c r="H31" i="1"/>
  <c r="J31" i="1"/>
  <c r="F37" i="1"/>
  <c r="H37" i="1"/>
  <c r="J37" i="1"/>
  <c r="F39" i="1"/>
  <c r="H39" i="1"/>
  <c r="J39" i="1"/>
  <c r="F41" i="1"/>
  <c r="H41" i="1"/>
  <c r="J41" i="1"/>
  <c r="F43" i="1"/>
  <c r="H43" i="1"/>
  <c r="J43" i="1"/>
  <c r="F54" i="1"/>
  <c r="H54" i="1"/>
  <c r="J54" i="1"/>
  <c r="F55" i="1"/>
  <c r="H55" i="1"/>
  <c r="J55" i="1"/>
  <c r="F56" i="1"/>
  <c r="H56" i="1"/>
  <c r="J56" i="1"/>
  <c r="F58" i="1"/>
  <c r="H58" i="1"/>
  <c r="J58" i="1"/>
  <c r="F61" i="1"/>
  <c r="H61" i="1"/>
  <c r="J61" i="1"/>
  <c r="F62" i="1"/>
  <c r="H62" i="1"/>
  <c r="J62" i="1"/>
  <c r="F63" i="1"/>
  <c r="H63" i="1"/>
  <c r="J63" i="1"/>
  <c r="F64" i="1"/>
  <c r="H64" i="1"/>
  <c r="J64" i="1"/>
  <c r="F65" i="1"/>
  <c r="H65" i="1"/>
  <c r="J65" i="1"/>
  <c r="F71" i="1"/>
  <c r="H71" i="1"/>
  <c r="J71" i="1"/>
  <c r="F72" i="1"/>
  <c r="H72" i="1"/>
  <c r="J72" i="1"/>
  <c r="F73" i="1"/>
  <c r="H73" i="1"/>
  <c r="J73" i="1"/>
  <c r="F74" i="1"/>
  <c r="H74" i="1"/>
  <c r="J74" i="1"/>
  <c r="F75" i="1"/>
  <c r="H75" i="1"/>
  <c r="J75" i="1"/>
  <c r="F76" i="1"/>
  <c r="H76" i="1"/>
  <c r="J76" i="1"/>
  <c r="F77" i="1"/>
  <c r="H77" i="1"/>
  <c r="J77" i="1"/>
  <c r="F79" i="1"/>
  <c r="H79" i="1"/>
  <c r="J79" i="1"/>
  <c r="F80" i="1"/>
  <c r="H80" i="1"/>
  <c r="J80" i="1"/>
  <c r="F82" i="1"/>
  <c r="H82" i="1"/>
  <c r="J82" i="1"/>
  <c r="F83" i="1"/>
  <c r="H83" i="1"/>
  <c r="J83" i="1"/>
  <c r="F86" i="1"/>
  <c r="H86" i="1"/>
  <c r="J86" i="1"/>
  <c r="F88" i="1"/>
  <c r="H88" i="1"/>
  <c r="J88" i="1"/>
  <c r="J9" i="1"/>
  <c r="J13" i="1"/>
  <c r="D96" i="1" l="1"/>
  <c r="J95" i="1"/>
  <c r="F95" i="1"/>
  <c r="H95" i="1"/>
  <c r="K80" i="1"/>
  <c r="K72" i="1"/>
  <c r="K94" i="1"/>
  <c r="K86" i="1"/>
  <c r="K41" i="1"/>
  <c r="K90" i="1"/>
  <c r="K56" i="1"/>
  <c r="K29" i="1"/>
  <c r="K82" i="1"/>
  <c r="K73" i="1"/>
  <c r="K65" i="1"/>
  <c r="K77" i="1"/>
  <c r="K64" i="1"/>
  <c r="K88" i="1"/>
  <c r="K79" i="1"/>
  <c r="K71" i="1"/>
  <c r="K55" i="1"/>
  <c r="K75" i="1"/>
  <c r="K62" i="1"/>
  <c r="K39" i="1"/>
  <c r="K83" i="1"/>
  <c r="K61" i="1"/>
  <c r="K74" i="1"/>
  <c r="K43" i="1"/>
  <c r="K27" i="1"/>
  <c r="K63" i="1"/>
  <c r="K37" i="1"/>
  <c r="K21" i="1"/>
  <c r="K76" i="1"/>
  <c r="K54" i="1"/>
  <c r="K31" i="1"/>
  <c r="K15" i="1"/>
  <c r="K58" i="1"/>
  <c r="D57" i="1"/>
  <c r="D48" i="1"/>
  <c r="K95" i="1" l="1"/>
  <c r="J96" i="1"/>
  <c r="H96" i="1"/>
  <c r="F96" i="1"/>
  <c r="J48" i="1"/>
  <c r="J49" i="1"/>
  <c r="F49" i="1"/>
  <c r="H49" i="1"/>
  <c r="D53" i="1"/>
  <c r="F52" i="1"/>
  <c r="H52" i="1"/>
  <c r="J52" i="1"/>
  <c r="F57" i="1"/>
  <c r="H57" i="1"/>
  <c r="J57" i="1"/>
  <c r="F47" i="1"/>
  <c r="H47" i="1"/>
  <c r="J47" i="1"/>
  <c r="D32" i="1"/>
  <c r="D26" i="1"/>
  <c r="D25" i="1"/>
  <c r="D23" i="1"/>
  <c r="D20" i="1"/>
  <c r="D19" i="1"/>
  <c r="D17" i="1"/>
  <c r="D11" i="1"/>
  <c r="J11" i="1" s="1"/>
  <c r="D44" i="1" l="1"/>
  <c r="D45" i="1" s="1"/>
  <c r="K96" i="1"/>
  <c r="K49" i="1"/>
  <c r="F48" i="1"/>
  <c r="H48" i="1"/>
  <c r="K52" i="1"/>
  <c r="K47" i="1"/>
  <c r="J25" i="1"/>
  <c r="H25" i="1"/>
  <c r="F25" i="1"/>
  <c r="F17" i="1"/>
  <c r="H17" i="1"/>
  <c r="J17" i="1"/>
  <c r="F53" i="1"/>
  <c r="H53" i="1"/>
  <c r="J53" i="1"/>
  <c r="J19" i="1"/>
  <c r="F19" i="1"/>
  <c r="H19" i="1"/>
  <c r="F23" i="1"/>
  <c r="H23" i="1"/>
  <c r="J23" i="1"/>
  <c r="K57" i="1"/>
  <c r="K48" i="1" l="1"/>
  <c r="K23" i="1"/>
  <c r="K17" i="1"/>
  <c r="K19" i="1"/>
  <c r="K25" i="1"/>
  <c r="K53" i="1"/>
  <c r="F45" i="1"/>
  <c r="J45" i="1"/>
  <c r="H45" i="1"/>
  <c r="H9" i="1"/>
  <c r="K45" i="1" l="1"/>
  <c r="D33" i="1"/>
  <c r="F9" i="1"/>
  <c r="F33" i="1" l="1"/>
  <c r="H33" i="1"/>
  <c r="J33" i="1"/>
  <c r="D35" i="1"/>
  <c r="H11" i="1"/>
  <c r="F11" i="1"/>
  <c r="K9" i="1"/>
  <c r="J35" i="1" l="1"/>
  <c r="J99" i="1" s="1"/>
  <c r="F35" i="1"/>
  <c r="H35" i="1"/>
  <c r="K33" i="1"/>
  <c r="K11" i="1"/>
  <c r="F13" i="1"/>
  <c r="H13" i="1"/>
  <c r="K35" i="1" l="1"/>
  <c r="K13" i="1"/>
  <c r="F99" i="1" l="1"/>
  <c r="H99" i="1"/>
  <c r="K99" i="1" l="1"/>
  <c r="K100" i="1" l="1"/>
  <c r="K101" i="1" s="1"/>
</calcChain>
</file>

<file path=xl/sharedStrings.xml><?xml version="1.0" encoding="utf-8"?>
<sst xmlns="http://schemas.openxmlformats.org/spreadsheetml/2006/main" count="209" uniqueCount="93">
  <si>
    <t>№</t>
  </si>
  <si>
    <t>სამუშაოს დასახელება</t>
  </si>
  <si>
    <t>განზ.ბა</t>
  </si>
  <si>
    <t>რაოდ.ბა</t>
  </si>
  <si>
    <t>ერთ.ფასი</t>
  </si>
  <si>
    <t>მასალა</t>
  </si>
  <si>
    <t>ხელფასი</t>
  </si>
  <si>
    <t>ტრანსპორტი</t>
  </si>
  <si>
    <t>ჯამი</t>
  </si>
  <si>
    <t>ფასი</t>
  </si>
  <si>
    <t>კვ.მ</t>
  </si>
  <si>
    <t>შრომითი დანახარჯები</t>
  </si>
  <si>
    <t>მექანიზმები</t>
  </si>
  <si>
    <t>კუბ.მ</t>
  </si>
  <si>
    <t>ც</t>
  </si>
  <si>
    <t>სამშენებლო-სამონტაჟო სამუშაოები</t>
  </si>
  <si>
    <t>ტ</t>
  </si>
  <si>
    <t>სადემონტაჟო სამუშაოები</t>
  </si>
  <si>
    <t>კარები</t>
  </si>
  <si>
    <t>შეკიდული ჭერი</t>
  </si>
  <si>
    <t>აქსესუარები</t>
  </si>
  <si>
    <t>უნიტაზი</t>
  </si>
  <si>
    <t>ტრაპი</t>
  </si>
  <si>
    <t>ტომარა</t>
  </si>
  <si>
    <t>ავტომანქანა</t>
  </si>
  <si>
    <t>კვანძი</t>
  </si>
  <si>
    <t>წყლის და კანალიზაციის ქსელი</t>
  </si>
  <si>
    <t>გაუთვალისწინებელი ხარჯი</t>
  </si>
  <si>
    <t>საქართველოს საერთაშორისო ენერგეტიკული კორპორაცია</t>
  </si>
  <si>
    <t>შენიშვნა</t>
  </si>
  <si>
    <t>აგურის ტიხრების კედლები(d-0.2მ)</t>
  </si>
  <si>
    <t>კედლების გასუფთავება კერამიკული ფილების ფილებისაგან</t>
  </si>
  <si>
    <t>იატაკის დემონტაჟი(d-0.15მ)</t>
  </si>
  <si>
    <t>ამორტიზირებული ქვიშა-ცემენტის შელესვის ჩათვლით.</t>
  </si>
  <si>
    <t>პლასტიკატის</t>
  </si>
  <si>
    <t>4 ცალი(დასაწყობდება შენობაში მითითებულ ადგილას)</t>
  </si>
  <si>
    <t>ხელსაბანის ნიჟარა</t>
  </si>
  <si>
    <t>კომპლექტი</t>
  </si>
  <si>
    <t>სამშენებლო ნაგვის ჩამოტანა P სართულზე</t>
  </si>
  <si>
    <t>სამუშაოს შესრულების პროცესში მაქსიმალურად უნდა იყოს დაცული სისუფთავე.</t>
  </si>
  <si>
    <t>ტიხრების მოწყობა ნესტგამძლე თაბაშირ-მუყაოს ფილებით(თბო და ხმის იზოლაციის გათვალისწინებით)</t>
  </si>
  <si>
    <t>CD პროფილის ბიჯი გაითვალისწინეთ 0.3 მ(სისქე 0.6 მმ)</t>
  </si>
  <si>
    <t>კედლების  მოპირკეთება კაფელის კერამიკული ფილებით</t>
  </si>
  <si>
    <t>იატაკის   მოპირკეთება გრანიტის  ფილებით</t>
  </si>
  <si>
    <t>თაბაშირ-მუყაოს შეკიდული ჭერი</t>
  </si>
  <si>
    <t>თაბაშირ-მუყაოს ფილები ნესტგამძლე</t>
  </si>
  <si>
    <t>გრძ.მ</t>
  </si>
  <si>
    <t>კანალიზაციის მილების  მოპირკეთება კერამიკული ფილებით.</t>
  </si>
  <si>
    <t>უნიტაზი(ჩასაშენებელი)</t>
  </si>
  <si>
    <t>ხელსაბანის შემრევი</t>
  </si>
  <si>
    <t>სამღებრო სამუშაოები(ჭერი)</t>
  </si>
  <si>
    <t xml:space="preserve">ჭერის შეფითხვნა </t>
  </si>
  <si>
    <t>ჭერის შეღებვა ფასადის წყალემულსიის საღებავით.</t>
  </si>
  <si>
    <t>ცენტრალური კანალიზაციია(სტაიაკი)</t>
  </si>
  <si>
    <t>ელ.ქსელი</t>
  </si>
  <si>
    <t>ამომრთველი</t>
  </si>
  <si>
    <t>ელ.კაბელი 2*2.5</t>
  </si>
  <si>
    <t>წერტილი</t>
  </si>
  <si>
    <t>სავინტილაციო ქსელი(სამშენებლო უჯრედში)</t>
  </si>
  <si>
    <t>პლასმასის მილი Ф100</t>
  </si>
  <si>
    <t>10 გრძ.მ</t>
  </si>
  <si>
    <t>კედლების მოპირკეტება ნესტგამძლე თაბაშირ-მუყაოს ფილებით(თბო და ხმის იზოლაციის გათვალისწინებით)</t>
  </si>
  <si>
    <t>გაითვალიწინეთ ძირის მომზადება</t>
  </si>
  <si>
    <t>2.7.1</t>
  </si>
  <si>
    <t>2.7.2</t>
  </si>
  <si>
    <t>2.13.1</t>
  </si>
  <si>
    <t>2.13.2</t>
  </si>
  <si>
    <t>სამშენებლო მასალების აზიდვა მე-4 სართულზე</t>
  </si>
  <si>
    <t>სხვადასხვა მასალები</t>
  </si>
  <si>
    <t>ბლოკი 15*20*40 (სმ)</t>
  </si>
  <si>
    <t>ქვიშა</t>
  </si>
  <si>
    <t>ცემენტი მ 400</t>
  </si>
  <si>
    <t>იატაკის მოჭიმვა ქვიშა-ცემენტის ხსნარით(d=50 მმ)(მინარევი პენეტრონი)</t>
  </si>
  <si>
    <t>შეღებილი კარები(2.05*0.7)</t>
  </si>
  <si>
    <t>შეღებილი კარები(2.05*0.8)</t>
  </si>
  <si>
    <t>ხელსაბანის დასადგმელი თარო (სტალეჩნიცა)</t>
  </si>
  <si>
    <t>სარკე</t>
  </si>
  <si>
    <t>სახეობა და ზომები იხილეთ თანდართულ პროექტში</t>
  </si>
  <si>
    <t>ფერი იხილეთ თანდართულ პროექტში</t>
  </si>
  <si>
    <t>პროექტის მიხედვით</t>
  </si>
  <si>
    <t>კედლების  მოპირკეთება კაფელის კერამიკული ფილებით(დეკორი)</t>
  </si>
  <si>
    <t>კარადა 0.7*0.71*2.5(მ)</t>
  </si>
  <si>
    <t>კარადა 0.6*0.62*2.5(მ)</t>
  </si>
  <si>
    <t>შეკიდული ტიპის ხელსაბანი</t>
  </si>
  <si>
    <t>გამწოვი</t>
  </si>
  <si>
    <t>ფიტინგების ღირებულების გათვალისწინებით</t>
  </si>
  <si>
    <t>როზეტი 110სმ</t>
  </si>
  <si>
    <t>როზეტი 160სმ</t>
  </si>
  <si>
    <t>წერტილოვანი სანათი</t>
  </si>
  <si>
    <t>სანიტარული კვანძი (მე-4 სართული)</t>
  </si>
  <si>
    <t>სამშენებლო სამუშაოების მოცულობების ჩამონათვალი</t>
  </si>
  <si>
    <t>კანალიზაციის ქსელის ჩათვლით</t>
  </si>
  <si>
    <t>ტიხრის მოწყობა სამშენებლო საკედლე ბლოკით (15*20*40 სმ)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</si>
</sst>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zoomScale="115" zoomScaleNormal="115" workbookViewId="0">
      <selection activeCell="B93" sqref="B93"/>
    </sheetView>
  </sheetViews>
  <sheetFormatPr defaultRowHeight="15" x14ac:dyDescent="0.25"/>
  <cols>
    <col min="1" max="1" width="6.42578125" style="1" customWidth="1"/>
    <col min="2" max="2" width="44.42578125" style="1" customWidth="1"/>
    <col min="3" max="3" width="13.42578125" style="1" customWidth="1"/>
    <col min="4" max="4" width="9.140625" style="1"/>
    <col min="5" max="5" width="10.85546875" style="1" customWidth="1"/>
    <col min="6" max="6" width="9.140625" style="1"/>
    <col min="7" max="7" width="11.5703125" style="1" customWidth="1"/>
    <col min="8" max="8" width="9.140625" style="1"/>
    <col min="9" max="9" width="10.5703125" style="1" customWidth="1"/>
    <col min="10" max="10" width="9.28515625" style="1" bestFit="1" customWidth="1"/>
    <col min="11" max="11" width="9.5703125" style="1" bestFit="1" customWidth="1"/>
    <col min="12" max="12" width="16.7109375" style="1" customWidth="1"/>
    <col min="13" max="13" width="11.85546875" style="1" customWidth="1"/>
    <col min="14" max="16384" width="9.140625" style="1"/>
  </cols>
  <sheetData>
    <row r="1" spans="1:13" ht="20.25" customHeight="1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ht="17.25" customHeight="1" x14ac:dyDescent="0.25">
      <c r="A2" s="25" t="s">
        <v>89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ht="22.5" customHeight="1" x14ac:dyDescent="0.25">
      <c r="A3" s="25" t="s">
        <v>90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3" x14ac:dyDescent="0.25">
      <c r="A4" s="29" t="s">
        <v>0</v>
      </c>
      <c r="B4" s="29" t="s">
        <v>1</v>
      </c>
      <c r="C4" s="29" t="s">
        <v>2</v>
      </c>
      <c r="D4" s="29" t="s">
        <v>3</v>
      </c>
      <c r="E4" s="27" t="s">
        <v>5</v>
      </c>
      <c r="F4" s="28"/>
      <c r="G4" s="27" t="s">
        <v>6</v>
      </c>
      <c r="H4" s="28"/>
      <c r="I4" s="27" t="s">
        <v>7</v>
      </c>
      <c r="J4" s="28"/>
      <c r="K4" s="29" t="s">
        <v>8</v>
      </c>
      <c r="L4" s="26" t="s">
        <v>29</v>
      </c>
    </row>
    <row r="5" spans="1:13" x14ac:dyDescent="0.25">
      <c r="A5" s="30"/>
      <c r="B5" s="30"/>
      <c r="C5" s="30"/>
      <c r="D5" s="30"/>
      <c r="E5" s="2" t="s">
        <v>4</v>
      </c>
      <c r="F5" s="2" t="s">
        <v>9</v>
      </c>
      <c r="G5" s="2" t="s">
        <v>4</v>
      </c>
      <c r="H5" s="2" t="s">
        <v>9</v>
      </c>
      <c r="I5" s="2" t="s">
        <v>4</v>
      </c>
      <c r="J5" s="2" t="s">
        <v>9</v>
      </c>
      <c r="K5" s="30"/>
      <c r="L5" s="26"/>
    </row>
    <row r="6" spans="1:13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3" ht="22.5" customHeight="1" x14ac:dyDescent="0.25">
      <c r="A7" s="2">
        <v>1</v>
      </c>
      <c r="B7" s="2" t="s">
        <v>17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x14ac:dyDescent="0.25">
      <c r="A8" s="2">
        <v>1.1000000000000001</v>
      </c>
      <c r="B8" s="4" t="s">
        <v>30</v>
      </c>
      <c r="C8" s="2" t="s">
        <v>13</v>
      </c>
      <c r="D8" s="5">
        <v>1.5</v>
      </c>
      <c r="E8" s="6"/>
      <c r="F8" s="6"/>
      <c r="G8" s="6"/>
      <c r="H8" s="6"/>
      <c r="I8" s="6"/>
      <c r="J8" s="6"/>
      <c r="K8" s="6"/>
      <c r="L8" s="7"/>
      <c r="M8" s="3"/>
    </row>
    <row r="9" spans="1:13" x14ac:dyDescent="0.25">
      <c r="A9" s="2"/>
      <c r="B9" s="8" t="s">
        <v>11</v>
      </c>
      <c r="C9" s="6" t="s">
        <v>13</v>
      </c>
      <c r="D9" s="9">
        <v>1.5</v>
      </c>
      <c r="E9" s="6"/>
      <c r="F9" s="6">
        <f t="shared" ref="F9:F13" si="0">D9*E9</f>
        <v>0</v>
      </c>
      <c r="G9" s="6"/>
      <c r="H9" s="6">
        <f t="shared" ref="H9:H13" si="1">D9*G9</f>
        <v>0</v>
      </c>
      <c r="I9" s="6"/>
      <c r="J9" s="6">
        <f t="shared" ref="J9:J13" si="2">D9*I9</f>
        <v>0</v>
      </c>
      <c r="K9" s="6">
        <f t="shared" ref="K9:K13" si="3">J9+H9+F9</f>
        <v>0</v>
      </c>
      <c r="L9" s="7"/>
    </row>
    <row r="10" spans="1:13" x14ac:dyDescent="0.25">
      <c r="A10" s="2"/>
      <c r="B10" s="4" t="s">
        <v>5</v>
      </c>
      <c r="C10" s="6"/>
      <c r="D10" s="9"/>
      <c r="E10" s="6"/>
      <c r="F10" s="6"/>
      <c r="G10" s="6"/>
      <c r="H10" s="6"/>
      <c r="I10" s="6"/>
      <c r="J10" s="6"/>
      <c r="K10" s="6"/>
      <c r="L10" s="7"/>
    </row>
    <row r="11" spans="1:13" x14ac:dyDescent="0.25">
      <c r="A11" s="2"/>
      <c r="B11" s="8" t="s">
        <v>23</v>
      </c>
      <c r="C11" s="6" t="s">
        <v>14</v>
      </c>
      <c r="D11" s="9">
        <f>D9*65</f>
        <v>97.5</v>
      </c>
      <c r="E11" s="6"/>
      <c r="F11" s="9">
        <f t="shared" si="0"/>
        <v>0</v>
      </c>
      <c r="G11" s="6"/>
      <c r="H11" s="6">
        <f t="shared" si="1"/>
        <v>0</v>
      </c>
      <c r="I11" s="6"/>
      <c r="J11" s="6">
        <f t="shared" si="2"/>
        <v>0</v>
      </c>
      <c r="K11" s="9">
        <f t="shared" si="3"/>
        <v>0</v>
      </c>
      <c r="L11" s="7"/>
    </row>
    <row r="12" spans="1:13" x14ac:dyDescent="0.25">
      <c r="A12" s="2"/>
      <c r="B12" s="4" t="s">
        <v>12</v>
      </c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3" ht="21" customHeight="1" x14ac:dyDescent="0.25">
      <c r="A13" s="2"/>
      <c r="B13" s="8" t="s">
        <v>24</v>
      </c>
      <c r="C13" s="6" t="s">
        <v>16</v>
      </c>
      <c r="D13" s="9">
        <v>3</v>
      </c>
      <c r="E13" s="6"/>
      <c r="F13" s="6">
        <f t="shared" si="0"/>
        <v>0</v>
      </c>
      <c r="G13" s="6"/>
      <c r="H13" s="6">
        <f t="shared" si="1"/>
        <v>0</v>
      </c>
      <c r="I13" s="6"/>
      <c r="J13" s="6">
        <f t="shared" si="2"/>
        <v>0</v>
      </c>
      <c r="K13" s="6">
        <f t="shared" si="3"/>
        <v>0</v>
      </c>
      <c r="L13" s="10"/>
    </row>
    <row r="14" spans="1:13" ht="73.5" customHeight="1" x14ac:dyDescent="0.25">
      <c r="A14" s="2">
        <v>1.2</v>
      </c>
      <c r="B14" s="4" t="s">
        <v>31</v>
      </c>
      <c r="C14" s="2" t="s">
        <v>10</v>
      </c>
      <c r="D14" s="5">
        <v>53.48</v>
      </c>
      <c r="E14" s="6"/>
      <c r="F14" s="6"/>
      <c r="G14" s="6"/>
      <c r="H14" s="6"/>
      <c r="I14" s="6"/>
      <c r="J14" s="6"/>
      <c r="K14" s="6"/>
      <c r="L14" s="8" t="s">
        <v>33</v>
      </c>
    </row>
    <row r="15" spans="1:13" ht="21" customHeight="1" x14ac:dyDescent="0.25">
      <c r="A15" s="2"/>
      <c r="B15" s="8" t="s">
        <v>11</v>
      </c>
      <c r="C15" s="6" t="s">
        <v>13</v>
      </c>
      <c r="D15" s="9">
        <v>53.48</v>
      </c>
      <c r="E15" s="6"/>
      <c r="F15" s="6">
        <f t="shared" ref="F15:F88" si="4">D15*E15</f>
        <v>0</v>
      </c>
      <c r="G15" s="6"/>
      <c r="H15" s="6">
        <f t="shared" ref="H15:H88" si="5">D15*G15</f>
        <v>0</v>
      </c>
      <c r="I15" s="6"/>
      <c r="J15" s="6">
        <f t="shared" ref="J15:J88" si="6">D15*I15</f>
        <v>0</v>
      </c>
      <c r="K15" s="6">
        <f t="shared" ref="K15:K86" si="7">J15+H15+F15</f>
        <v>0</v>
      </c>
      <c r="L15" s="10"/>
    </row>
    <row r="16" spans="1:13" ht="21" customHeight="1" x14ac:dyDescent="0.25">
      <c r="A16" s="2"/>
      <c r="B16" s="4" t="s">
        <v>5</v>
      </c>
      <c r="C16" s="6"/>
      <c r="D16" s="9"/>
      <c r="E16" s="6"/>
      <c r="F16" s="6"/>
      <c r="G16" s="6"/>
      <c r="H16" s="6"/>
      <c r="I16" s="6"/>
      <c r="J16" s="6"/>
      <c r="K16" s="6"/>
      <c r="L16" s="10"/>
    </row>
    <row r="17" spans="1:12" ht="21" customHeight="1" x14ac:dyDescent="0.25">
      <c r="A17" s="2"/>
      <c r="B17" s="8" t="s">
        <v>23</v>
      </c>
      <c r="C17" s="6" t="s">
        <v>14</v>
      </c>
      <c r="D17" s="9">
        <f>D15*0.05*65</f>
        <v>173.81</v>
      </c>
      <c r="E17" s="6"/>
      <c r="F17" s="6">
        <f t="shared" si="4"/>
        <v>0</v>
      </c>
      <c r="G17" s="6"/>
      <c r="H17" s="6">
        <f t="shared" si="5"/>
        <v>0</v>
      </c>
      <c r="I17" s="6"/>
      <c r="J17" s="6">
        <f t="shared" si="6"/>
        <v>0</v>
      </c>
      <c r="K17" s="6">
        <f t="shared" si="7"/>
        <v>0</v>
      </c>
      <c r="L17" s="10"/>
    </row>
    <row r="18" spans="1:12" ht="21" customHeight="1" x14ac:dyDescent="0.25">
      <c r="A18" s="2"/>
      <c r="B18" s="4" t="s">
        <v>12</v>
      </c>
      <c r="C18" s="6"/>
      <c r="D18" s="9"/>
      <c r="E18" s="6"/>
      <c r="F18" s="6"/>
      <c r="G18" s="6"/>
      <c r="H18" s="6"/>
      <c r="I18" s="6"/>
      <c r="J18" s="6"/>
      <c r="K18" s="6"/>
      <c r="L18" s="10"/>
    </row>
    <row r="19" spans="1:12" ht="21" customHeight="1" x14ac:dyDescent="0.25">
      <c r="A19" s="2"/>
      <c r="B19" s="8" t="s">
        <v>24</v>
      </c>
      <c r="C19" s="6" t="s">
        <v>16</v>
      </c>
      <c r="D19" s="9">
        <f>D15*0.05*2</f>
        <v>5.3479999999999999</v>
      </c>
      <c r="E19" s="6"/>
      <c r="F19" s="6">
        <f t="shared" si="4"/>
        <v>0</v>
      </c>
      <c r="G19" s="6"/>
      <c r="H19" s="6">
        <f t="shared" si="5"/>
        <v>0</v>
      </c>
      <c r="I19" s="6"/>
      <c r="J19" s="6">
        <f t="shared" si="6"/>
        <v>0</v>
      </c>
      <c r="K19" s="6">
        <f t="shared" si="7"/>
        <v>0</v>
      </c>
      <c r="L19" s="10"/>
    </row>
    <row r="20" spans="1:12" ht="45.75" customHeight="1" x14ac:dyDescent="0.25">
      <c r="A20" s="2">
        <v>1.3</v>
      </c>
      <c r="B20" s="4" t="s">
        <v>32</v>
      </c>
      <c r="C20" s="2" t="s">
        <v>13</v>
      </c>
      <c r="D20" s="5">
        <f>8.24*2.55*0.15</f>
        <v>3.1518000000000002</v>
      </c>
      <c r="E20" s="6"/>
      <c r="F20" s="6"/>
      <c r="G20" s="6"/>
      <c r="H20" s="6"/>
      <c r="I20" s="6"/>
      <c r="J20" s="6"/>
      <c r="K20" s="6"/>
      <c r="L20" s="8" t="s">
        <v>91</v>
      </c>
    </row>
    <row r="21" spans="1:12" ht="21" customHeight="1" x14ac:dyDescent="0.25">
      <c r="A21" s="2"/>
      <c r="B21" s="8" t="s">
        <v>11</v>
      </c>
      <c r="C21" s="6" t="s">
        <v>13</v>
      </c>
      <c r="D21" s="9">
        <v>3.15</v>
      </c>
      <c r="E21" s="6"/>
      <c r="F21" s="6">
        <f t="shared" si="4"/>
        <v>0</v>
      </c>
      <c r="G21" s="6"/>
      <c r="H21" s="6">
        <f t="shared" si="5"/>
        <v>0</v>
      </c>
      <c r="I21" s="6"/>
      <c r="J21" s="6">
        <f t="shared" si="6"/>
        <v>0</v>
      </c>
      <c r="K21" s="6">
        <f t="shared" si="7"/>
        <v>0</v>
      </c>
      <c r="L21" s="10"/>
    </row>
    <row r="22" spans="1:12" ht="21" customHeight="1" x14ac:dyDescent="0.25">
      <c r="A22" s="2"/>
      <c r="B22" s="4" t="s">
        <v>5</v>
      </c>
      <c r="C22" s="6"/>
      <c r="D22" s="9"/>
      <c r="E22" s="6"/>
      <c r="F22" s="6"/>
      <c r="G22" s="6"/>
      <c r="H22" s="6"/>
      <c r="I22" s="6"/>
      <c r="J22" s="6"/>
      <c r="K22" s="6"/>
      <c r="L22" s="10"/>
    </row>
    <row r="23" spans="1:12" ht="21" customHeight="1" x14ac:dyDescent="0.25">
      <c r="A23" s="2"/>
      <c r="B23" s="8" t="s">
        <v>23</v>
      </c>
      <c r="C23" s="6" t="s">
        <v>14</v>
      </c>
      <c r="D23" s="9">
        <f>D21*65</f>
        <v>204.75</v>
      </c>
      <c r="E23" s="6"/>
      <c r="F23" s="6">
        <f t="shared" si="4"/>
        <v>0</v>
      </c>
      <c r="G23" s="6"/>
      <c r="H23" s="6">
        <f t="shared" si="5"/>
        <v>0</v>
      </c>
      <c r="I23" s="6"/>
      <c r="J23" s="6">
        <f t="shared" si="6"/>
        <v>0</v>
      </c>
      <c r="K23" s="6">
        <f t="shared" si="7"/>
        <v>0</v>
      </c>
      <c r="L23" s="10"/>
    </row>
    <row r="24" spans="1:12" ht="21" customHeight="1" x14ac:dyDescent="0.25">
      <c r="A24" s="2"/>
      <c r="B24" s="4" t="s">
        <v>12</v>
      </c>
      <c r="C24" s="6"/>
      <c r="D24" s="9"/>
      <c r="E24" s="6"/>
      <c r="F24" s="6"/>
      <c r="G24" s="6"/>
      <c r="H24" s="6"/>
      <c r="I24" s="6"/>
      <c r="J24" s="6"/>
      <c r="K24" s="6"/>
      <c r="L24" s="10"/>
    </row>
    <row r="25" spans="1:12" ht="21" customHeight="1" x14ac:dyDescent="0.25">
      <c r="A25" s="2"/>
      <c r="B25" s="8" t="s">
        <v>24</v>
      </c>
      <c r="C25" s="6" t="s">
        <v>16</v>
      </c>
      <c r="D25" s="9">
        <f>D21*2</f>
        <v>6.3</v>
      </c>
      <c r="E25" s="6"/>
      <c r="F25" s="6">
        <f t="shared" si="4"/>
        <v>0</v>
      </c>
      <c r="G25" s="6"/>
      <c r="H25" s="6">
        <f t="shared" si="5"/>
        <v>0</v>
      </c>
      <c r="I25" s="6"/>
      <c r="J25" s="6">
        <f t="shared" si="6"/>
        <v>0</v>
      </c>
      <c r="K25" s="6">
        <f t="shared" si="7"/>
        <v>0</v>
      </c>
      <c r="L25" s="10"/>
    </row>
    <row r="26" spans="1:12" ht="21" customHeight="1" x14ac:dyDescent="0.25">
      <c r="A26" s="2">
        <v>1.4</v>
      </c>
      <c r="B26" s="4" t="s">
        <v>19</v>
      </c>
      <c r="C26" s="2" t="s">
        <v>10</v>
      </c>
      <c r="D26" s="5">
        <f>8.04*2.55</f>
        <v>20.501999999999995</v>
      </c>
      <c r="E26" s="6"/>
      <c r="F26" s="6"/>
      <c r="G26" s="6"/>
      <c r="H26" s="6"/>
      <c r="I26" s="6"/>
      <c r="J26" s="6"/>
      <c r="K26" s="6"/>
      <c r="L26" s="6" t="s">
        <v>34</v>
      </c>
    </row>
    <row r="27" spans="1:12" ht="21" customHeight="1" x14ac:dyDescent="0.25">
      <c r="A27" s="2"/>
      <c r="B27" s="8" t="s">
        <v>11</v>
      </c>
      <c r="C27" s="6" t="s">
        <v>10</v>
      </c>
      <c r="D27" s="9">
        <v>20.5</v>
      </c>
      <c r="E27" s="6"/>
      <c r="F27" s="6">
        <f t="shared" si="4"/>
        <v>0</v>
      </c>
      <c r="G27" s="6"/>
      <c r="H27" s="6">
        <f t="shared" si="5"/>
        <v>0</v>
      </c>
      <c r="I27" s="6"/>
      <c r="J27" s="6">
        <f t="shared" si="6"/>
        <v>0</v>
      </c>
      <c r="K27" s="6">
        <f t="shared" si="7"/>
        <v>0</v>
      </c>
      <c r="L27" s="10"/>
    </row>
    <row r="28" spans="1:12" ht="21" customHeight="1" x14ac:dyDescent="0.25">
      <c r="A28" s="2"/>
      <c r="B28" s="4" t="s">
        <v>5</v>
      </c>
      <c r="C28" s="6"/>
      <c r="D28" s="9"/>
      <c r="E28" s="6"/>
      <c r="F28" s="6"/>
      <c r="G28" s="6"/>
      <c r="H28" s="6"/>
      <c r="I28" s="6"/>
      <c r="J28" s="6"/>
      <c r="K28" s="6"/>
      <c r="L28" s="10"/>
    </row>
    <row r="29" spans="1:12" ht="21" customHeight="1" x14ac:dyDescent="0.25">
      <c r="A29" s="2"/>
      <c r="B29" s="8" t="s">
        <v>23</v>
      </c>
      <c r="C29" s="6" t="s">
        <v>14</v>
      </c>
      <c r="D29" s="9">
        <v>7</v>
      </c>
      <c r="E29" s="6"/>
      <c r="F29" s="6">
        <f t="shared" si="4"/>
        <v>0</v>
      </c>
      <c r="G29" s="6"/>
      <c r="H29" s="6">
        <f t="shared" si="5"/>
        <v>0</v>
      </c>
      <c r="I29" s="6"/>
      <c r="J29" s="6">
        <f t="shared" si="6"/>
        <v>0</v>
      </c>
      <c r="K29" s="6">
        <f t="shared" si="7"/>
        <v>0</v>
      </c>
      <c r="L29" s="10"/>
    </row>
    <row r="30" spans="1:12" ht="21" customHeight="1" x14ac:dyDescent="0.25">
      <c r="A30" s="2"/>
      <c r="B30" s="4" t="s">
        <v>12</v>
      </c>
      <c r="C30" s="6"/>
      <c r="D30" s="9"/>
      <c r="E30" s="6"/>
      <c r="F30" s="6"/>
      <c r="G30" s="6"/>
      <c r="H30" s="6"/>
      <c r="I30" s="6"/>
      <c r="J30" s="6"/>
      <c r="K30" s="6"/>
      <c r="L30" s="10"/>
    </row>
    <row r="31" spans="1:12" ht="21" customHeight="1" x14ac:dyDescent="0.25">
      <c r="A31" s="2"/>
      <c r="B31" s="8" t="s">
        <v>24</v>
      </c>
      <c r="C31" s="6" t="s">
        <v>16</v>
      </c>
      <c r="D31" s="9">
        <v>0.1</v>
      </c>
      <c r="E31" s="6"/>
      <c r="F31" s="6">
        <f t="shared" si="4"/>
        <v>0</v>
      </c>
      <c r="G31" s="6"/>
      <c r="H31" s="6">
        <f t="shared" si="5"/>
        <v>0</v>
      </c>
      <c r="I31" s="6"/>
      <c r="J31" s="6">
        <f t="shared" si="6"/>
        <v>0</v>
      </c>
      <c r="K31" s="6">
        <f t="shared" si="7"/>
        <v>0</v>
      </c>
      <c r="L31" s="10"/>
    </row>
    <row r="32" spans="1:12" ht="90" x14ac:dyDescent="0.25">
      <c r="A32" s="2">
        <v>1.5</v>
      </c>
      <c r="B32" s="4" t="s">
        <v>18</v>
      </c>
      <c r="C32" s="2" t="s">
        <v>10</v>
      </c>
      <c r="D32" s="2">
        <f>2.05*0.8*2+2.05*0.7*2</f>
        <v>6.1499999999999995</v>
      </c>
      <c r="E32" s="6"/>
      <c r="F32" s="6"/>
      <c r="G32" s="6"/>
      <c r="H32" s="6"/>
      <c r="I32" s="6"/>
      <c r="J32" s="6"/>
      <c r="K32" s="6"/>
      <c r="L32" s="8" t="s">
        <v>35</v>
      </c>
    </row>
    <row r="33" spans="1:12" x14ac:dyDescent="0.25">
      <c r="A33" s="2"/>
      <c r="B33" s="8" t="s">
        <v>11</v>
      </c>
      <c r="C33" s="6" t="s">
        <v>13</v>
      </c>
      <c r="D33" s="6">
        <f>D32</f>
        <v>6.1499999999999995</v>
      </c>
      <c r="E33" s="6"/>
      <c r="F33" s="6">
        <f t="shared" si="4"/>
        <v>0</v>
      </c>
      <c r="G33" s="6"/>
      <c r="H33" s="6">
        <f t="shared" si="5"/>
        <v>0</v>
      </c>
      <c r="I33" s="6"/>
      <c r="J33" s="6">
        <f t="shared" si="6"/>
        <v>0</v>
      </c>
      <c r="K33" s="6">
        <f t="shared" si="7"/>
        <v>0</v>
      </c>
      <c r="L33" s="10"/>
    </row>
    <row r="34" spans="1:12" x14ac:dyDescent="0.25">
      <c r="A34" s="2"/>
      <c r="B34" s="4" t="s">
        <v>12</v>
      </c>
      <c r="C34" s="2"/>
      <c r="D34" s="6"/>
      <c r="E34" s="6"/>
      <c r="F34" s="6"/>
      <c r="G34" s="6"/>
      <c r="H34" s="6"/>
      <c r="I34" s="6"/>
      <c r="J34" s="6"/>
      <c r="K34" s="6"/>
      <c r="L34" s="10"/>
    </row>
    <row r="35" spans="1:12" x14ac:dyDescent="0.25">
      <c r="A35" s="2"/>
      <c r="B35" s="8" t="s">
        <v>24</v>
      </c>
      <c r="C35" s="6" t="s">
        <v>10</v>
      </c>
      <c r="D35" s="6">
        <f>D33</f>
        <v>6.1499999999999995</v>
      </c>
      <c r="E35" s="6"/>
      <c r="F35" s="6">
        <f t="shared" si="4"/>
        <v>0</v>
      </c>
      <c r="G35" s="6"/>
      <c r="H35" s="6">
        <f t="shared" si="5"/>
        <v>0</v>
      </c>
      <c r="I35" s="6"/>
      <c r="J35" s="6">
        <f t="shared" si="6"/>
        <v>0</v>
      </c>
      <c r="K35" s="6">
        <f t="shared" si="7"/>
        <v>0</v>
      </c>
      <c r="L35" s="10"/>
    </row>
    <row r="36" spans="1:12" x14ac:dyDescent="0.25">
      <c r="A36" s="2">
        <v>1.6</v>
      </c>
      <c r="B36" s="4" t="s">
        <v>36</v>
      </c>
      <c r="C36" s="2" t="s">
        <v>37</v>
      </c>
      <c r="D36" s="2">
        <v>3</v>
      </c>
      <c r="E36" s="6"/>
      <c r="F36" s="6"/>
      <c r="G36" s="6"/>
      <c r="H36" s="6"/>
      <c r="I36" s="6"/>
      <c r="J36" s="6"/>
      <c r="K36" s="6"/>
      <c r="L36" s="10"/>
    </row>
    <row r="37" spans="1:12" x14ac:dyDescent="0.25">
      <c r="A37" s="2"/>
      <c r="B37" s="8" t="s">
        <v>11</v>
      </c>
      <c r="C37" s="6" t="s">
        <v>37</v>
      </c>
      <c r="D37" s="6">
        <v>3</v>
      </c>
      <c r="E37" s="6"/>
      <c r="F37" s="6">
        <f t="shared" si="4"/>
        <v>0</v>
      </c>
      <c r="G37" s="6"/>
      <c r="H37" s="6">
        <f t="shared" si="5"/>
        <v>0</v>
      </c>
      <c r="I37" s="6"/>
      <c r="J37" s="6">
        <f t="shared" si="6"/>
        <v>0</v>
      </c>
      <c r="K37" s="6">
        <f t="shared" si="7"/>
        <v>0</v>
      </c>
      <c r="L37" s="10"/>
    </row>
    <row r="38" spans="1:12" x14ac:dyDescent="0.25">
      <c r="A38" s="2"/>
      <c r="B38" s="4" t="s">
        <v>12</v>
      </c>
      <c r="C38" s="2"/>
      <c r="D38" s="6"/>
      <c r="E38" s="6"/>
      <c r="F38" s="6"/>
      <c r="G38" s="6"/>
      <c r="H38" s="6"/>
      <c r="I38" s="6"/>
      <c r="J38" s="6"/>
      <c r="K38" s="6"/>
      <c r="L38" s="10"/>
    </row>
    <row r="39" spans="1:12" x14ac:dyDescent="0.25">
      <c r="A39" s="2"/>
      <c r="B39" s="8" t="s">
        <v>24</v>
      </c>
      <c r="C39" s="6" t="s">
        <v>16</v>
      </c>
      <c r="D39" s="6">
        <v>0.12</v>
      </c>
      <c r="E39" s="6"/>
      <c r="F39" s="6">
        <f t="shared" si="4"/>
        <v>0</v>
      </c>
      <c r="G39" s="6"/>
      <c r="H39" s="6">
        <f t="shared" si="5"/>
        <v>0</v>
      </c>
      <c r="I39" s="6"/>
      <c r="J39" s="6">
        <f t="shared" si="6"/>
        <v>0</v>
      </c>
      <c r="K39" s="6">
        <f t="shared" si="7"/>
        <v>0</v>
      </c>
      <c r="L39" s="10"/>
    </row>
    <row r="40" spans="1:12" x14ac:dyDescent="0.25">
      <c r="A40" s="2">
        <v>1.7</v>
      </c>
      <c r="B40" s="4" t="s">
        <v>21</v>
      </c>
      <c r="C40" s="2" t="s">
        <v>37</v>
      </c>
      <c r="D40" s="2">
        <v>3</v>
      </c>
      <c r="E40" s="6"/>
      <c r="F40" s="6"/>
      <c r="G40" s="6"/>
      <c r="H40" s="6"/>
      <c r="I40" s="6"/>
      <c r="J40" s="6"/>
      <c r="K40" s="6"/>
      <c r="L40" s="10"/>
    </row>
    <row r="41" spans="1:12" x14ac:dyDescent="0.25">
      <c r="A41" s="2"/>
      <c r="B41" s="8" t="s">
        <v>11</v>
      </c>
      <c r="C41" s="6" t="s">
        <v>37</v>
      </c>
      <c r="D41" s="6">
        <v>3</v>
      </c>
      <c r="E41" s="6"/>
      <c r="F41" s="6">
        <f t="shared" si="4"/>
        <v>0</v>
      </c>
      <c r="G41" s="6"/>
      <c r="H41" s="6">
        <f t="shared" si="5"/>
        <v>0</v>
      </c>
      <c r="I41" s="6"/>
      <c r="J41" s="6">
        <f t="shared" si="6"/>
        <v>0</v>
      </c>
      <c r="K41" s="6">
        <f t="shared" si="7"/>
        <v>0</v>
      </c>
      <c r="L41" s="10"/>
    </row>
    <row r="42" spans="1:12" x14ac:dyDescent="0.25">
      <c r="A42" s="2"/>
      <c r="B42" s="4" t="s">
        <v>12</v>
      </c>
      <c r="C42" s="2"/>
      <c r="D42" s="6"/>
      <c r="E42" s="6"/>
      <c r="F42" s="6"/>
      <c r="G42" s="6"/>
      <c r="H42" s="6"/>
      <c r="I42" s="6"/>
      <c r="J42" s="6"/>
      <c r="K42" s="6"/>
      <c r="L42" s="10"/>
    </row>
    <row r="43" spans="1:12" x14ac:dyDescent="0.25">
      <c r="A43" s="2"/>
      <c r="B43" s="8" t="s">
        <v>24</v>
      </c>
      <c r="C43" s="6" t="s">
        <v>16</v>
      </c>
      <c r="D43" s="6">
        <v>0.1</v>
      </c>
      <c r="E43" s="6"/>
      <c r="F43" s="6">
        <f t="shared" si="4"/>
        <v>0</v>
      </c>
      <c r="G43" s="6"/>
      <c r="H43" s="6">
        <f t="shared" si="5"/>
        <v>0</v>
      </c>
      <c r="I43" s="6"/>
      <c r="J43" s="6">
        <f t="shared" si="6"/>
        <v>0</v>
      </c>
      <c r="K43" s="6">
        <f t="shared" si="7"/>
        <v>0</v>
      </c>
      <c r="L43" s="10"/>
    </row>
    <row r="44" spans="1:12" ht="105" x14ac:dyDescent="0.25">
      <c r="A44" s="2">
        <v>1.8</v>
      </c>
      <c r="B44" s="4" t="s">
        <v>38</v>
      </c>
      <c r="C44" s="2" t="s">
        <v>16</v>
      </c>
      <c r="D44" s="5">
        <f>D43+D39+D31+D25+D19+D13</f>
        <v>14.968</v>
      </c>
      <c r="E44" s="6"/>
      <c r="F44" s="6"/>
      <c r="G44" s="6"/>
      <c r="H44" s="6"/>
      <c r="I44" s="6"/>
      <c r="J44" s="6"/>
      <c r="K44" s="6"/>
      <c r="L44" s="11" t="s">
        <v>39</v>
      </c>
    </row>
    <row r="45" spans="1:12" x14ac:dyDescent="0.25">
      <c r="A45" s="2"/>
      <c r="B45" s="8" t="s">
        <v>11</v>
      </c>
      <c r="C45" s="6" t="s">
        <v>16</v>
      </c>
      <c r="D45" s="9">
        <f>D44</f>
        <v>14.968</v>
      </c>
      <c r="E45" s="6"/>
      <c r="F45" s="6">
        <f t="shared" si="4"/>
        <v>0</v>
      </c>
      <c r="G45" s="6"/>
      <c r="H45" s="6">
        <f t="shared" si="5"/>
        <v>0</v>
      </c>
      <c r="I45" s="6"/>
      <c r="J45" s="6">
        <f t="shared" si="6"/>
        <v>0</v>
      </c>
      <c r="K45" s="6">
        <f t="shared" si="7"/>
        <v>0</v>
      </c>
      <c r="L45" s="10"/>
    </row>
    <row r="46" spans="1:12" ht="21.75" customHeight="1" x14ac:dyDescent="0.25">
      <c r="A46" s="2">
        <v>2</v>
      </c>
      <c r="B46" s="2" t="s">
        <v>15</v>
      </c>
      <c r="C46" s="2"/>
      <c r="D46" s="2"/>
      <c r="E46" s="6"/>
      <c r="F46" s="6"/>
      <c r="G46" s="6"/>
      <c r="H46" s="6"/>
      <c r="I46" s="6"/>
      <c r="J46" s="6"/>
      <c r="K46" s="6"/>
      <c r="L46" s="10"/>
    </row>
    <row r="47" spans="1:12" ht="84" customHeight="1" x14ac:dyDescent="0.25">
      <c r="A47" s="2">
        <v>2.1</v>
      </c>
      <c r="B47" s="4" t="s">
        <v>40</v>
      </c>
      <c r="C47" s="2" t="s">
        <v>10</v>
      </c>
      <c r="D47" s="2">
        <f>(2.55+1.2)*2*2.8-2.05*0.7*4+2.55*2.8-6.8</f>
        <v>15.599999999999998</v>
      </c>
      <c r="E47" s="6"/>
      <c r="F47" s="6">
        <f t="shared" si="4"/>
        <v>0</v>
      </c>
      <c r="G47" s="6"/>
      <c r="H47" s="6">
        <f t="shared" si="5"/>
        <v>0</v>
      </c>
      <c r="I47" s="6"/>
      <c r="J47" s="6">
        <f t="shared" si="6"/>
        <v>0</v>
      </c>
      <c r="K47" s="6">
        <f t="shared" si="7"/>
        <v>0</v>
      </c>
      <c r="L47" s="11" t="s">
        <v>41</v>
      </c>
    </row>
    <row r="48" spans="1:12" ht="84" customHeight="1" x14ac:dyDescent="0.25">
      <c r="A48" s="2">
        <v>2.2000000000000002</v>
      </c>
      <c r="B48" s="4" t="s">
        <v>61</v>
      </c>
      <c r="C48" s="2" t="s">
        <v>10</v>
      </c>
      <c r="D48" s="2">
        <f>D49-D47+6.8</f>
        <v>90.2</v>
      </c>
      <c r="E48" s="6"/>
      <c r="F48" s="6">
        <f t="shared" ref="F48" si="8">D48*E48</f>
        <v>0</v>
      </c>
      <c r="G48" s="6"/>
      <c r="H48" s="6">
        <f t="shared" ref="H48" si="9">D48*G48</f>
        <v>0</v>
      </c>
      <c r="I48" s="6"/>
      <c r="J48" s="6">
        <f t="shared" ref="J48" si="10">D48*I48</f>
        <v>0</v>
      </c>
      <c r="K48" s="6">
        <f t="shared" ref="K48" si="11">J48+H48+F48</f>
        <v>0</v>
      </c>
      <c r="L48" s="11" t="s">
        <v>41</v>
      </c>
    </row>
    <row r="49" spans="1:12" ht="75" x14ac:dyDescent="0.25">
      <c r="A49" s="2">
        <v>2.2999999999999998</v>
      </c>
      <c r="B49" s="4" t="s">
        <v>42</v>
      </c>
      <c r="C49" s="2" t="s">
        <v>10</v>
      </c>
      <c r="D49" s="2">
        <v>99</v>
      </c>
      <c r="E49" s="6"/>
      <c r="F49" s="6">
        <f t="shared" si="4"/>
        <v>0</v>
      </c>
      <c r="G49" s="6"/>
      <c r="H49" s="6">
        <f t="shared" si="5"/>
        <v>0</v>
      </c>
      <c r="I49" s="6"/>
      <c r="J49" s="6">
        <f t="shared" si="6"/>
        <v>0</v>
      </c>
      <c r="K49" s="6">
        <f t="shared" si="7"/>
        <v>0</v>
      </c>
      <c r="L49" s="11" t="s">
        <v>77</v>
      </c>
    </row>
    <row r="50" spans="1:12" ht="75" x14ac:dyDescent="0.25">
      <c r="A50" s="2">
        <v>2.4</v>
      </c>
      <c r="B50" s="4" t="s">
        <v>80</v>
      </c>
      <c r="C50" s="2" t="s">
        <v>10</v>
      </c>
      <c r="D50" s="2">
        <v>9</v>
      </c>
      <c r="E50" s="6"/>
      <c r="F50" s="6"/>
      <c r="G50" s="6"/>
      <c r="H50" s="6"/>
      <c r="I50" s="6"/>
      <c r="J50" s="6"/>
      <c r="K50" s="6"/>
      <c r="L50" s="11" t="s">
        <v>77</v>
      </c>
    </row>
    <row r="51" spans="1:12" ht="47.25" customHeight="1" x14ac:dyDescent="0.25">
      <c r="A51" s="2">
        <v>2.5</v>
      </c>
      <c r="B51" s="4" t="s">
        <v>72</v>
      </c>
      <c r="C51" s="2" t="s">
        <v>10</v>
      </c>
      <c r="D51" s="2">
        <v>22</v>
      </c>
      <c r="E51" s="6"/>
      <c r="F51" s="6">
        <f t="shared" ref="F51" si="12">D51*E51</f>
        <v>0</v>
      </c>
      <c r="G51" s="6"/>
      <c r="H51" s="6">
        <f t="shared" ref="H51" si="13">D51*G51</f>
        <v>0</v>
      </c>
      <c r="I51" s="6"/>
      <c r="J51" s="6">
        <f t="shared" ref="J51" si="14">D51*I51</f>
        <v>0</v>
      </c>
      <c r="K51" s="6">
        <f t="shared" ref="K51" si="15">J51+H51+F51</f>
        <v>0</v>
      </c>
      <c r="L51" s="11" t="s">
        <v>62</v>
      </c>
    </row>
    <row r="52" spans="1:12" ht="75" x14ac:dyDescent="0.25">
      <c r="A52" s="2">
        <v>2.6</v>
      </c>
      <c r="B52" s="4" t="s">
        <v>43</v>
      </c>
      <c r="C52" s="2" t="s">
        <v>10</v>
      </c>
      <c r="D52" s="2">
        <v>22</v>
      </c>
      <c r="E52" s="6"/>
      <c r="F52" s="6">
        <f t="shared" si="4"/>
        <v>0</v>
      </c>
      <c r="G52" s="6"/>
      <c r="H52" s="6">
        <f t="shared" si="5"/>
        <v>0</v>
      </c>
      <c r="I52" s="6"/>
      <c r="J52" s="6">
        <f t="shared" si="6"/>
        <v>0</v>
      </c>
      <c r="K52" s="6">
        <f t="shared" si="7"/>
        <v>0</v>
      </c>
      <c r="L52" s="11" t="s">
        <v>77</v>
      </c>
    </row>
    <row r="53" spans="1:12" ht="45" x14ac:dyDescent="0.25">
      <c r="A53" s="2">
        <v>2.7</v>
      </c>
      <c r="B53" s="4" t="s">
        <v>44</v>
      </c>
      <c r="C53" s="2" t="s">
        <v>10</v>
      </c>
      <c r="D53" s="2">
        <f>D52</f>
        <v>22</v>
      </c>
      <c r="E53" s="6"/>
      <c r="F53" s="6">
        <f t="shared" si="4"/>
        <v>0</v>
      </c>
      <c r="G53" s="6"/>
      <c r="H53" s="6">
        <f t="shared" si="5"/>
        <v>0</v>
      </c>
      <c r="I53" s="6"/>
      <c r="J53" s="6">
        <f t="shared" si="6"/>
        <v>0</v>
      </c>
      <c r="K53" s="6">
        <f t="shared" si="7"/>
        <v>0</v>
      </c>
      <c r="L53" s="11" t="s">
        <v>45</v>
      </c>
    </row>
    <row r="54" spans="1:12" x14ac:dyDescent="0.25">
      <c r="A54" s="2">
        <v>2.7</v>
      </c>
      <c r="B54" s="12" t="s">
        <v>18</v>
      </c>
      <c r="C54" s="2"/>
      <c r="D54" s="2"/>
      <c r="E54" s="6"/>
      <c r="F54" s="6">
        <f t="shared" si="4"/>
        <v>0</v>
      </c>
      <c r="G54" s="6"/>
      <c r="H54" s="6">
        <f t="shared" si="5"/>
        <v>0</v>
      </c>
      <c r="I54" s="6"/>
      <c r="J54" s="6">
        <f t="shared" si="6"/>
        <v>0</v>
      </c>
      <c r="K54" s="6">
        <f t="shared" si="7"/>
        <v>0</v>
      </c>
      <c r="L54" s="11"/>
    </row>
    <row r="55" spans="1:12" ht="111.75" customHeight="1" x14ac:dyDescent="0.25">
      <c r="A55" s="2" t="s">
        <v>63</v>
      </c>
      <c r="B55" s="4" t="s">
        <v>73</v>
      </c>
      <c r="C55" s="2" t="s">
        <v>14</v>
      </c>
      <c r="D55" s="2">
        <v>4</v>
      </c>
      <c r="E55" s="6"/>
      <c r="F55" s="6">
        <f t="shared" si="4"/>
        <v>0</v>
      </c>
      <c r="G55" s="6"/>
      <c r="H55" s="6">
        <f t="shared" si="5"/>
        <v>0</v>
      </c>
      <c r="I55" s="6"/>
      <c r="J55" s="6">
        <f t="shared" si="6"/>
        <v>0</v>
      </c>
      <c r="K55" s="6">
        <f t="shared" si="7"/>
        <v>0</v>
      </c>
      <c r="L55" s="23" t="s">
        <v>77</v>
      </c>
    </row>
    <row r="56" spans="1:12" ht="104.25" customHeight="1" x14ac:dyDescent="0.25">
      <c r="A56" s="2" t="s">
        <v>64</v>
      </c>
      <c r="B56" s="4" t="s">
        <v>74</v>
      </c>
      <c r="C56" s="2" t="s">
        <v>14</v>
      </c>
      <c r="D56" s="2">
        <v>2</v>
      </c>
      <c r="E56" s="6"/>
      <c r="F56" s="6">
        <f t="shared" si="4"/>
        <v>0</v>
      </c>
      <c r="G56" s="6"/>
      <c r="H56" s="6">
        <f t="shared" si="5"/>
        <v>0</v>
      </c>
      <c r="I56" s="6"/>
      <c r="J56" s="6">
        <f t="shared" si="6"/>
        <v>0</v>
      </c>
      <c r="K56" s="6">
        <f t="shared" si="7"/>
        <v>0</v>
      </c>
      <c r="L56" s="24"/>
    </row>
    <row r="57" spans="1:12" ht="114.75" customHeight="1" x14ac:dyDescent="0.25">
      <c r="A57" s="2">
        <v>2.8</v>
      </c>
      <c r="B57" s="4" t="s">
        <v>47</v>
      </c>
      <c r="C57" s="2" t="s">
        <v>46</v>
      </c>
      <c r="D57" s="2">
        <f>2.8*2</f>
        <v>5.6</v>
      </c>
      <c r="E57" s="6"/>
      <c r="F57" s="6">
        <f t="shared" si="4"/>
        <v>0</v>
      </c>
      <c r="G57" s="6"/>
      <c r="H57" s="6">
        <f t="shared" si="5"/>
        <v>0</v>
      </c>
      <c r="I57" s="6"/>
      <c r="J57" s="6">
        <f t="shared" si="6"/>
        <v>0</v>
      </c>
      <c r="K57" s="6">
        <f t="shared" si="7"/>
        <v>0</v>
      </c>
      <c r="L57" s="13" t="s">
        <v>77</v>
      </c>
    </row>
    <row r="58" spans="1:12" ht="20.25" customHeight="1" x14ac:dyDescent="0.25">
      <c r="A58" s="5">
        <v>2.1</v>
      </c>
      <c r="B58" s="14" t="s">
        <v>20</v>
      </c>
      <c r="C58" s="2" t="s">
        <v>25</v>
      </c>
      <c r="D58" s="2">
        <v>23</v>
      </c>
      <c r="E58" s="6"/>
      <c r="F58" s="6">
        <f t="shared" si="4"/>
        <v>0</v>
      </c>
      <c r="G58" s="6"/>
      <c r="H58" s="6">
        <f t="shared" si="5"/>
        <v>0</v>
      </c>
      <c r="I58" s="6"/>
      <c r="J58" s="6">
        <f t="shared" si="6"/>
        <v>0</v>
      </c>
      <c r="K58" s="6">
        <f t="shared" si="7"/>
        <v>0</v>
      </c>
      <c r="L58" s="11"/>
    </row>
    <row r="59" spans="1:12" ht="20.25" customHeight="1" x14ac:dyDescent="0.25">
      <c r="A59" s="5"/>
      <c r="B59" s="15" t="s">
        <v>11</v>
      </c>
      <c r="C59" s="6" t="s">
        <v>25</v>
      </c>
      <c r="D59" s="6">
        <v>23</v>
      </c>
      <c r="E59" s="6"/>
      <c r="F59" s="6"/>
      <c r="G59" s="6"/>
      <c r="H59" s="6"/>
      <c r="I59" s="6"/>
      <c r="J59" s="6"/>
      <c r="K59" s="6"/>
      <c r="L59" s="11"/>
    </row>
    <row r="60" spans="1:12" ht="20.25" customHeight="1" x14ac:dyDescent="0.25">
      <c r="A60" s="5"/>
      <c r="B60" s="14" t="s">
        <v>5</v>
      </c>
      <c r="C60" s="2"/>
      <c r="D60" s="2"/>
      <c r="E60" s="6"/>
      <c r="F60" s="6"/>
      <c r="G60" s="6"/>
      <c r="H60" s="6"/>
      <c r="I60" s="6"/>
      <c r="J60" s="6"/>
      <c r="K60" s="6"/>
      <c r="L60" s="11"/>
    </row>
    <row r="61" spans="1:12" ht="20.25" customHeight="1" x14ac:dyDescent="0.25">
      <c r="A61" s="2"/>
      <c r="B61" s="31" t="s">
        <v>83</v>
      </c>
      <c r="C61" s="6" t="s">
        <v>14</v>
      </c>
      <c r="D61" s="6">
        <v>4</v>
      </c>
      <c r="E61" s="6"/>
      <c r="F61" s="6">
        <f t="shared" si="4"/>
        <v>0</v>
      </c>
      <c r="G61" s="6"/>
      <c r="H61" s="6">
        <f t="shared" si="5"/>
        <v>0</v>
      </c>
      <c r="I61" s="6"/>
      <c r="J61" s="6">
        <f t="shared" si="6"/>
        <v>0</v>
      </c>
      <c r="K61" s="6">
        <f t="shared" si="7"/>
        <v>0</v>
      </c>
      <c r="L61" s="23" t="s">
        <v>77</v>
      </c>
    </row>
    <row r="62" spans="1:12" ht="20.25" customHeight="1" x14ac:dyDescent="0.25">
      <c r="A62" s="2"/>
      <c r="B62" s="15" t="s">
        <v>49</v>
      </c>
      <c r="C62" s="6" t="s">
        <v>14</v>
      </c>
      <c r="D62" s="6">
        <v>4</v>
      </c>
      <c r="E62" s="6"/>
      <c r="F62" s="6">
        <f t="shared" si="4"/>
        <v>0</v>
      </c>
      <c r="G62" s="6"/>
      <c r="H62" s="6">
        <f t="shared" si="5"/>
        <v>0</v>
      </c>
      <c r="I62" s="6"/>
      <c r="J62" s="6">
        <f t="shared" si="6"/>
        <v>0</v>
      </c>
      <c r="K62" s="6">
        <f t="shared" si="7"/>
        <v>0</v>
      </c>
      <c r="L62" s="32"/>
    </row>
    <row r="63" spans="1:12" ht="20.25" customHeight="1" x14ac:dyDescent="0.25">
      <c r="A63" s="2"/>
      <c r="B63" s="15" t="s">
        <v>48</v>
      </c>
      <c r="C63" s="6" t="s">
        <v>14</v>
      </c>
      <c r="D63" s="6">
        <v>4</v>
      </c>
      <c r="E63" s="6"/>
      <c r="F63" s="6">
        <f t="shared" si="4"/>
        <v>0</v>
      </c>
      <c r="G63" s="6"/>
      <c r="H63" s="6">
        <f t="shared" si="5"/>
        <v>0</v>
      </c>
      <c r="I63" s="6"/>
      <c r="J63" s="6">
        <f t="shared" si="6"/>
        <v>0</v>
      </c>
      <c r="K63" s="6">
        <f t="shared" si="7"/>
        <v>0</v>
      </c>
      <c r="L63" s="32"/>
    </row>
    <row r="64" spans="1:12" ht="20.25" customHeight="1" x14ac:dyDescent="0.25">
      <c r="A64" s="2"/>
      <c r="B64" s="15" t="s">
        <v>22</v>
      </c>
      <c r="C64" s="6" t="s">
        <v>14</v>
      </c>
      <c r="D64" s="6">
        <v>2</v>
      </c>
      <c r="E64" s="6"/>
      <c r="F64" s="6">
        <f t="shared" si="4"/>
        <v>0</v>
      </c>
      <c r="G64" s="6"/>
      <c r="H64" s="6">
        <f t="shared" si="5"/>
        <v>0</v>
      </c>
      <c r="I64" s="6"/>
      <c r="J64" s="6">
        <f t="shared" si="6"/>
        <v>0</v>
      </c>
      <c r="K64" s="6">
        <f t="shared" si="7"/>
        <v>0</v>
      </c>
      <c r="L64" s="32"/>
    </row>
    <row r="65" spans="1:12" ht="43.5" customHeight="1" x14ac:dyDescent="0.25">
      <c r="A65" s="2"/>
      <c r="B65" s="15" t="s">
        <v>76</v>
      </c>
      <c r="C65" s="6" t="s">
        <v>14</v>
      </c>
      <c r="D65" s="6">
        <v>3</v>
      </c>
      <c r="E65" s="6"/>
      <c r="F65" s="6">
        <f t="shared" si="4"/>
        <v>0</v>
      </c>
      <c r="G65" s="6"/>
      <c r="H65" s="6">
        <f t="shared" si="5"/>
        <v>0</v>
      </c>
      <c r="I65" s="6"/>
      <c r="J65" s="6">
        <f t="shared" si="6"/>
        <v>0</v>
      </c>
      <c r="K65" s="6">
        <f t="shared" si="7"/>
        <v>0</v>
      </c>
      <c r="L65" s="32"/>
    </row>
    <row r="66" spans="1:12" ht="43.5" customHeight="1" x14ac:dyDescent="0.25">
      <c r="A66" s="2"/>
      <c r="B66" s="8" t="s">
        <v>75</v>
      </c>
      <c r="C66" s="6" t="s">
        <v>14</v>
      </c>
      <c r="D66" s="6">
        <v>2</v>
      </c>
      <c r="E66" s="6"/>
      <c r="F66" s="6">
        <f t="shared" ref="F66:F67" si="16">D66*E66</f>
        <v>0</v>
      </c>
      <c r="G66" s="6"/>
      <c r="H66" s="6">
        <f t="shared" ref="H66:H67" si="17">D66*G66</f>
        <v>0</v>
      </c>
      <c r="I66" s="6"/>
      <c r="J66" s="6">
        <f t="shared" ref="J66:J67" si="18">D66*I66</f>
        <v>0</v>
      </c>
      <c r="K66" s="6">
        <f t="shared" ref="K66:K67" si="19">J66+H66+F66</f>
        <v>0</v>
      </c>
      <c r="L66" s="32"/>
    </row>
    <row r="67" spans="1:12" ht="43.5" customHeight="1" x14ac:dyDescent="0.25">
      <c r="A67" s="22"/>
      <c r="B67" s="31" t="s">
        <v>84</v>
      </c>
      <c r="C67" s="6" t="s">
        <v>14</v>
      </c>
      <c r="D67" s="6">
        <v>4</v>
      </c>
      <c r="E67" s="6"/>
      <c r="F67" s="6">
        <f t="shared" si="16"/>
        <v>0</v>
      </c>
      <c r="G67" s="6"/>
      <c r="H67" s="6">
        <f t="shared" si="17"/>
        <v>0</v>
      </c>
      <c r="I67" s="6"/>
      <c r="J67" s="6">
        <f t="shared" si="18"/>
        <v>0</v>
      </c>
      <c r="K67" s="6">
        <f t="shared" si="19"/>
        <v>0</v>
      </c>
      <c r="L67" s="24"/>
    </row>
    <row r="68" spans="1:12" ht="43.5" customHeight="1" x14ac:dyDescent="0.25">
      <c r="A68" s="2"/>
      <c r="B68" s="15" t="s">
        <v>68</v>
      </c>
      <c r="C68" s="6" t="s">
        <v>25</v>
      </c>
      <c r="D68" s="6">
        <v>2</v>
      </c>
      <c r="E68" s="6"/>
      <c r="F68" s="6">
        <f t="shared" ref="F68:F70" si="20">D68*E68</f>
        <v>0</v>
      </c>
      <c r="G68" s="6"/>
      <c r="H68" s="6">
        <f t="shared" ref="H68:H70" si="21">D68*G68</f>
        <v>0</v>
      </c>
      <c r="I68" s="6"/>
      <c r="J68" s="6">
        <f t="shared" ref="J68:J70" si="22">D68*I68</f>
        <v>0</v>
      </c>
      <c r="K68" s="6">
        <f t="shared" ref="K68:K70" si="23">J68+H68+F68</f>
        <v>0</v>
      </c>
      <c r="L68" s="11"/>
    </row>
    <row r="69" spans="1:12" ht="43.5" customHeight="1" x14ac:dyDescent="0.25">
      <c r="A69" s="2"/>
      <c r="B69" s="15" t="s">
        <v>81</v>
      </c>
      <c r="C69" s="6" t="s">
        <v>14</v>
      </c>
      <c r="D69" s="6">
        <v>1</v>
      </c>
      <c r="E69" s="6"/>
      <c r="F69" s="6">
        <f t="shared" si="20"/>
        <v>0</v>
      </c>
      <c r="G69" s="6"/>
      <c r="H69" s="6">
        <f t="shared" si="21"/>
        <v>0</v>
      </c>
      <c r="I69" s="6"/>
      <c r="J69" s="6">
        <f t="shared" si="22"/>
        <v>0</v>
      </c>
      <c r="K69" s="6">
        <f t="shared" si="23"/>
        <v>0</v>
      </c>
      <c r="L69" s="23" t="s">
        <v>79</v>
      </c>
    </row>
    <row r="70" spans="1:12" ht="43.5" customHeight="1" x14ac:dyDescent="0.25">
      <c r="A70" s="2"/>
      <c r="B70" s="15" t="s">
        <v>82</v>
      </c>
      <c r="C70" s="6" t="s">
        <v>14</v>
      </c>
      <c r="D70" s="6">
        <v>1</v>
      </c>
      <c r="E70" s="6"/>
      <c r="F70" s="6">
        <f t="shared" si="20"/>
        <v>0</v>
      </c>
      <c r="G70" s="6"/>
      <c r="H70" s="6">
        <f t="shared" si="21"/>
        <v>0</v>
      </c>
      <c r="I70" s="6"/>
      <c r="J70" s="6">
        <f t="shared" si="22"/>
        <v>0</v>
      </c>
      <c r="K70" s="6">
        <f t="shared" si="23"/>
        <v>0</v>
      </c>
      <c r="L70" s="32"/>
    </row>
    <row r="71" spans="1:12" ht="29.25" customHeight="1" x14ac:dyDescent="0.25">
      <c r="A71" s="2">
        <v>2.11</v>
      </c>
      <c r="B71" s="14" t="s">
        <v>26</v>
      </c>
      <c r="C71" s="2" t="s">
        <v>25</v>
      </c>
      <c r="D71" s="2">
        <v>8</v>
      </c>
      <c r="E71" s="6"/>
      <c r="F71" s="6">
        <f t="shared" si="4"/>
        <v>0</v>
      </c>
      <c r="G71" s="6"/>
      <c r="H71" s="6">
        <f t="shared" si="5"/>
        <v>0</v>
      </c>
      <c r="I71" s="6"/>
      <c r="J71" s="6">
        <f t="shared" si="6"/>
        <v>0</v>
      </c>
      <c r="K71" s="6">
        <f t="shared" si="7"/>
        <v>0</v>
      </c>
      <c r="L71" s="24"/>
    </row>
    <row r="72" spans="1:12" ht="20.25" customHeight="1" x14ac:dyDescent="0.25">
      <c r="A72" s="5">
        <v>2.12</v>
      </c>
      <c r="B72" s="14" t="s">
        <v>53</v>
      </c>
      <c r="C72" s="2" t="s">
        <v>25</v>
      </c>
      <c r="D72" s="2">
        <v>2</v>
      </c>
      <c r="E72" s="6"/>
      <c r="F72" s="6">
        <f t="shared" si="4"/>
        <v>0</v>
      </c>
      <c r="G72" s="6"/>
      <c r="H72" s="6">
        <f t="shared" si="5"/>
        <v>0</v>
      </c>
      <c r="I72" s="6"/>
      <c r="J72" s="6">
        <f t="shared" si="6"/>
        <v>0</v>
      </c>
      <c r="K72" s="6">
        <f t="shared" si="7"/>
        <v>0</v>
      </c>
      <c r="L72" s="15" t="s">
        <v>60</v>
      </c>
    </row>
    <row r="73" spans="1:12" ht="20.25" customHeight="1" x14ac:dyDescent="0.25">
      <c r="A73" s="2">
        <v>2.13</v>
      </c>
      <c r="B73" s="14" t="s">
        <v>50</v>
      </c>
      <c r="C73" s="2" t="s">
        <v>10</v>
      </c>
      <c r="D73" s="2">
        <v>21.5</v>
      </c>
      <c r="E73" s="6"/>
      <c r="F73" s="6">
        <f t="shared" si="4"/>
        <v>0</v>
      </c>
      <c r="G73" s="6"/>
      <c r="H73" s="6">
        <f t="shared" si="5"/>
        <v>0</v>
      </c>
      <c r="I73" s="6"/>
      <c r="J73" s="6">
        <f t="shared" si="6"/>
        <v>0</v>
      </c>
      <c r="K73" s="6">
        <f t="shared" si="7"/>
        <v>0</v>
      </c>
      <c r="L73" s="10"/>
    </row>
    <row r="74" spans="1:12" ht="20.25" customHeight="1" x14ac:dyDescent="0.25">
      <c r="A74" s="2" t="s">
        <v>65</v>
      </c>
      <c r="B74" s="14" t="s">
        <v>51</v>
      </c>
      <c r="C74" s="2" t="s">
        <v>10</v>
      </c>
      <c r="D74" s="21">
        <v>21.5</v>
      </c>
      <c r="E74" s="6"/>
      <c r="F74" s="6">
        <f t="shared" si="4"/>
        <v>0</v>
      </c>
      <c r="G74" s="6"/>
      <c r="H74" s="6">
        <f t="shared" si="5"/>
        <v>0</v>
      </c>
      <c r="I74" s="6"/>
      <c r="J74" s="6">
        <f t="shared" si="6"/>
        <v>0</v>
      </c>
      <c r="K74" s="6">
        <f t="shared" si="7"/>
        <v>0</v>
      </c>
      <c r="L74" s="10"/>
    </row>
    <row r="75" spans="1:12" ht="45" customHeight="1" x14ac:dyDescent="0.25">
      <c r="A75" s="2" t="s">
        <v>66</v>
      </c>
      <c r="B75" s="4" t="s">
        <v>52</v>
      </c>
      <c r="C75" s="2" t="s">
        <v>10</v>
      </c>
      <c r="D75" s="21">
        <v>21.5</v>
      </c>
      <c r="E75" s="6"/>
      <c r="F75" s="6">
        <f t="shared" si="4"/>
        <v>0</v>
      </c>
      <c r="G75" s="6"/>
      <c r="H75" s="6">
        <f t="shared" si="5"/>
        <v>0</v>
      </c>
      <c r="I75" s="6"/>
      <c r="J75" s="6">
        <f t="shared" si="6"/>
        <v>0</v>
      </c>
      <c r="K75" s="6">
        <f t="shared" si="7"/>
        <v>0</v>
      </c>
      <c r="L75" s="11" t="s">
        <v>78</v>
      </c>
    </row>
    <row r="76" spans="1:12" ht="20.25" customHeight="1" x14ac:dyDescent="0.25">
      <c r="A76" s="2">
        <v>2.14</v>
      </c>
      <c r="B76" s="14" t="s">
        <v>54</v>
      </c>
      <c r="C76" s="2" t="s">
        <v>57</v>
      </c>
      <c r="D76" s="2">
        <v>10</v>
      </c>
      <c r="E76" s="6"/>
      <c r="F76" s="6">
        <f t="shared" si="4"/>
        <v>0</v>
      </c>
      <c r="G76" s="6"/>
      <c r="H76" s="6">
        <f t="shared" si="5"/>
        <v>0</v>
      </c>
      <c r="I76" s="6"/>
      <c r="J76" s="6">
        <f t="shared" si="6"/>
        <v>0</v>
      </c>
      <c r="K76" s="6">
        <f t="shared" si="7"/>
        <v>0</v>
      </c>
      <c r="L76" s="6"/>
    </row>
    <row r="77" spans="1:12" ht="20.25" customHeight="1" x14ac:dyDescent="0.25">
      <c r="A77" s="2"/>
      <c r="B77" s="15" t="s">
        <v>11</v>
      </c>
      <c r="C77" s="6" t="s">
        <v>57</v>
      </c>
      <c r="D77" s="6">
        <v>10</v>
      </c>
      <c r="E77" s="6"/>
      <c r="F77" s="6">
        <f t="shared" si="4"/>
        <v>0</v>
      </c>
      <c r="G77" s="6"/>
      <c r="H77" s="6">
        <f t="shared" si="5"/>
        <v>0</v>
      </c>
      <c r="I77" s="6"/>
      <c r="J77" s="6">
        <f t="shared" si="6"/>
        <v>0</v>
      </c>
      <c r="K77" s="6">
        <f t="shared" si="7"/>
        <v>0</v>
      </c>
      <c r="L77" s="6"/>
    </row>
    <row r="78" spans="1:12" ht="20.25" customHeight="1" x14ac:dyDescent="0.25">
      <c r="A78" s="2"/>
      <c r="B78" s="14" t="s">
        <v>5</v>
      </c>
      <c r="C78" s="2"/>
      <c r="D78" s="2"/>
      <c r="E78" s="6"/>
      <c r="F78" s="6"/>
      <c r="G78" s="6"/>
      <c r="H78" s="6"/>
      <c r="I78" s="6"/>
      <c r="J78" s="6"/>
      <c r="K78" s="6"/>
      <c r="L78" s="6"/>
    </row>
    <row r="79" spans="1:12" ht="32.25" customHeight="1" x14ac:dyDescent="0.25">
      <c r="A79" s="2"/>
      <c r="B79" s="15" t="s">
        <v>55</v>
      </c>
      <c r="C79" s="6" t="s">
        <v>14</v>
      </c>
      <c r="D79" s="6">
        <v>6</v>
      </c>
      <c r="E79" s="6"/>
      <c r="F79" s="6">
        <f t="shared" si="4"/>
        <v>0</v>
      </c>
      <c r="G79" s="6"/>
      <c r="H79" s="6">
        <f t="shared" si="5"/>
        <v>0</v>
      </c>
      <c r="I79" s="6"/>
      <c r="J79" s="6">
        <f t="shared" si="6"/>
        <v>0</v>
      </c>
      <c r="K79" s="6">
        <f t="shared" si="7"/>
        <v>0</v>
      </c>
      <c r="L79" s="23" t="s">
        <v>79</v>
      </c>
    </row>
    <row r="80" spans="1:12" ht="30" customHeight="1" x14ac:dyDescent="0.25">
      <c r="A80" s="2"/>
      <c r="B80" s="31" t="s">
        <v>86</v>
      </c>
      <c r="C80" s="6" t="s">
        <v>14</v>
      </c>
      <c r="D80" s="6">
        <v>2</v>
      </c>
      <c r="E80" s="6"/>
      <c r="F80" s="6">
        <f t="shared" si="4"/>
        <v>0</v>
      </c>
      <c r="G80" s="6"/>
      <c r="H80" s="6">
        <f t="shared" si="5"/>
        <v>0</v>
      </c>
      <c r="I80" s="6"/>
      <c r="J80" s="6">
        <f t="shared" si="6"/>
        <v>0</v>
      </c>
      <c r="K80" s="6">
        <f t="shared" si="7"/>
        <v>0</v>
      </c>
      <c r="L80" s="32"/>
    </row>
    <row r="81" spans="1:12" ht="30.75" customHeight="1" x14ac:dyDescent="0.25">
      <c r="A81" s="2"/>
      <c r="B81" s="31" t="s">
        <v>87</v>
      </c>
      <c r="C81" s="6" t="s">
        <v>14</v>
      </c>
      <c r="D81" s="6">
        <v>2</v>
      </c>
      <c r="E81" s="6"/>
      <c r="F81" s="6">
        <f t="shared" si="4"/>
        <v>0</v>
      </c>
      <c r="G81" s="6"/>
      <c r="H81" s="6">
        <f t="shared" si="5"/>
        <v>0</v>
      </c>
      <c r="I81" s="6"/>
      <c r="J81" s="6">
        <f t="shared" si="6"/>
        <v>0</v>
      </c>
      <c r="K81" s="6">
        <f t="shared" si="7"/>
        <v>0</v>
      </c>
      <c r="L81" s="32"/>
    </row>
    <row r="82" spans="1:12" ht="31.5" customHeight="1" x14ac:dyDescent="0.25">
      <c r="A82" s="2"/>
      <c r="B82" s="15" t="s">
        <v>88</v>
      </c>
      <c r="C82" s="6" t="s">
        <v>14</v>
      </c>
      <c r="D82" s="6">
        <v>16</v>
      </c>
      <c r="E82" s="6"/>
      <c r="F82" s="6">
        <f t="shared" si="4"/>
        <v>0</v>
      </c>
      <c r="G82" s="6"/>
      <c r="H82" s="6">
        <f t="shared" si="5"/>
        <v>0</v>
      </c>
      <c r="I82" s="6"/>
      <c r="J82" s="6">
        <f t="shared" si="6"/>
        <v>0</v>
      </c>
      <c r="K82" s="6">
        <f t="shared" si="7"/>
        <v>0</v>
      </c>
      <c r="L82" s="32"/>
    </row>
    <row r="83" spans="1:12" ht="36.75" customHeight="1" x14ac:dyDescent="0.25">
      <c r="A83" s="2"/>
      <c r="B83" s="15" t="s">
        <v>56</v>
      </c>
      <c r="C83" s="6" t="s">
        <v>46</v>
      </c>
      <c r="D83" s="6">
        <v>100</v>
      </c>
      <c r="E83" s="6"/>
      <c r="F83" s="6">
        <f t="shared" si="4"/>
        <v>0</v>
      </c>
      <c r="G83" s="6"/>
      <c r="H83" s="6">
        <f t="shared" si="5"/>
        <v>0</v>
      </c>
      <c r="I83" s="6"/>
      <c r="J83" s="6">
        <f t="shared" si="6"/>
        <v>0</v>
      </c>
      <c r="K83" s="6">
        <f t="shared" si="7"/>
        <v>0</v>
      </c>
      <c r="L83" s="24"/>
    </row>
    <row r="84" spans="1:12" ht="36.75" customHeight="1" x14ac:dyDescent="0.25">
      <c r="A84" s="2"/>
      <c r="B84" s="15" t="s">
        <v>68</v>
      </c>
      <c r="C84" s="6" t="s">
        <v>57</v>
      </c>
      <c r="D84" s="6">
        <v>16</v>
      </c>
      <c r="E84" s="6"/>
      <c r="F84" s="6">
        <f t="shared" ref="F84" si="24">D84*E84</f>
        <v>0</v>
      </c>
      <c r="G84" s="6"/>
      <c r="H84" s="6">
        <f t="shared" ref="H84" si="25">D84*G84</f>
        <v>0</v>
      </c>
      <c r="I84" s="6"/>
      <c r="J84" s="6">
        <f t="shared" ref="J84" si="26">D84*I84</f>
        <v>0</v>
      </c>
      <c r="K84" s="6">
        <f t="shared" ref="K84" si="27">J84+H84+F84</f>
        <v>0</v>
      </c>
      <c r="L84" s="11"/>
    </row>
    <row r="85" spans="1:12" ht="32.25" customHeight="1" x14ac:dyDescent="0.25">
      <c r="A85" s="2">
        <v>2.15</v>
      </c>
      <c r="B85" s="4" t="s">
        <v>58</v>
      </c>
      <c r="C85" s="2" t="s">
        <v>25</v>
      </c>
      <c r="D85" s="2">
        <v>4</v>
      </c>
      <c r="E85" s="6"/>
      <c r="F85" s="6"/>
      <c r="G85" s="6"/>
      <c r="H85" s="6"/>
      <c r="I85" s="6"/>
      <c r="J85" s="6"/>
      <c r="K85" s="6"/>
      <c r="L85" s="11"/>
    </row>
    <row r="86" spans="1:12" ht="22.5" customHeight="1" x14ac:dyDescent="0.25">
      <c r="A86" s="2"/>
      <c r="B86" s="15" t="s">
        <v>11</v>
      </c>
      <c r="C86" s="6" t="s">
        <v>25</v>
      </c>
      <c r="D86" s="6">
        <v>4</v>
      </c>
      <c r="E86" s="6"/>
      <c r="F86" s="6">
        <f t="shared" si="4"/>
        <v>0</v>
      </c>
      <c r="G86" s="6"/>
      <c r="H86" s="6">
        <f t="shared" si="5"/>
        <v>0</v>
      </c>
      <c r="I86" s="6"/>
      <c r="J86" s="6">
        <f t="shared" si="6"/>
        <v>0</v>
      </c>
      <c r="K86" s="6">
        <f t="shared" si="7"/>
        <v>0</v>
      </c>
      <c r="L86" s="11"/>
    </row>
    <row r="87" spans="1:12" ht="24.75" customHeight="1" x14ac:dyDescent="0.25">
      <c r="A87" s="2"/>
      <c r="B87" s="14" t="s">
        <v>5</v>
      </c>
      <c r="C87" s="2"/>
      <c r="D87" s="2"/>
      <c r="E87" s="6"/>
      <c r="F87" s="6"/>
      <c r="G87" s="6"/>
      <c r="H87" s="6"/>
      <c r="I87" s="6"/>
      <c r="J87" s="6"/>
      <c r="K87" s="6"/>
      <c r="L87" s="11"/>
    </row>
    <row r="88" spans="1:12" ht="71.25" customHeight="1" x14ac:dyDescent="0.25">
      <c r="A88" s="2"/>
      <c r="B88" s="15" t="s">
        <v>59</v>
      </c>
      <c r="C88" s="6" t="s">
        <v>46</v>
      </c>
      <c r="D88" s="6">
        <v>20</v>
      </c>
      <c r="E88" s="6"/>
      <c r="F88" s="6">
        <f t="shared" si="4"/>
        <v>0</v>
      </c>
      <c r="G88" s="6"/>
      <c r="H88" s="6">
        <f t="shared" si="5"/>
        <v>0</v>
      </c>
      <c r="I88" s="6"/>
      <c r="J88" s="6">
        <f t="shared" si="6"/>
        <v>0</v>
      </c>
      <c r="K88" s="6">
        <f>J88+H88+F88</f>
        <v>0</v>
      </c>
      <c r="L88" s="11" t="s">
        <v>85</v>
      </c>
    </row>
    <row r="89" spans="1:12" ht="24" customHeight="1" x14ac:dyDescent="0.25">
      <c r="A89" s="2"/>
      <c r="B89" s="15" t="s">
        <v>68</v>
      </c>
      <c r="C89" s="6" t="s">
        <v>25</v>
      </c>
      <c r="D89" s="6">
        <v>4</v>
      </c>
      <c r="E89" s="6"/>
      <c r="F89" s="6">
        <f t="shared" ref="F89" si="28">D89*E89</f>
        <v>0</v>
      </c>
      <c r="G89" s="6"/>
      <c r="H89" s="6">
        <f t="shared" ref="H89" si="29">D89*G89</f>
        <v>0</v>
      </c>
      <c r="I89" s="6"/>
      <c r="J89" s="6">
        <f t="shared" ref="J89" si="30">D89*I89</f>
        <v>0</v>
      </c>
      <c r="K89" s="6">
        <f t="shared" ref="K89" si="31">J89+H89+F89</f>
        <v>0</v>
      </c>
      <c r="L89" s="11"/>
    </row>
    <row r="90" spans="1:12" ht="29.25" customHeight="1" x14ac:dyDescent="0.25">
      <c r="A90" s="2">
        <v>2.16</v>
      </c>
      <c r="B90" s="4" t="s">
        <v>92</v>
      </c>
      <c r="C90" s="2" t="s">
        <v>10</v>
      </c>
      <c r="D90" s="5">
        <f>2.55*2.7</f>
        <v>6.8849999999999998</v>
      </c>
      <c r="E90" s="6"/>
      <c r="F90" s="6">
        <f t="shared" ref="F90:F91" si="32">D90*E90</f>
        <v>0</v>
      </c>
      <c r="G90" s="6"/>
      <c r="H90" s="6">
        <f t="shared" ref="H90:H91" si="33">D90*G90</f>
        <v>0</v>
      </c>
      <c r="I90" s="6"/>
      <c r="J90" s="6">
        <f t="shared" ref="J90:J91" si="34">D90*I90</f>
        <v>0</v>
      </c>
      <c r="K90" s="6">
        <f t="shared" ref="K90:K91" si="35">J90+H90+F90</f>
        <v>0</v>
      </c>
      <c r="L90" s="11"/>
    </row>
    <row r="91" spans="1:12" ht="29.25" customHeight="1" x14ac:dyDescent="0.25">
      <c r="A91" s="2"/>
      <c r="B91" s="15" t="s">
        <v>11</v>
      </c>
      <c r="C91" s="6" t="s">
        <v>10</v>
      </c>
      <c r="D91" s="9">
        <f>D90</f>
        <v>6.8849999999999998</v>
      </c>
      <c r="E91" s="6"/>
      <c r="F91" s="6">
        <f t="shared" si="32"/>
        <v>0</v>
      </c>
      <c r="G91" s="6"/>
      <c r="H91" s="6">
        <f t="shared" si="33"/>
        <v>0</v>
      </c>
      <c r="I91" s="6"/>
      <c r="J91" s="6">
        <f t="shared" si="34"/>
        <v>0</v>
      </c>
      <c r="K91" s="6">
        <f t="shared" si="35"/>
        <v>0</v>
      </c>
      <c r="L91" s="11"/>
    </row>
    <row r="92" spans="1:12" ht="29.25" customHeight="1" x14ac:dyDescent="0.25">
      <c r="A92" s="2"/>
      <c r="B92" s="14" t="s">
        <v>5</v>
      </c>
      <c r="C92" s="2"/>
      <c r="D92" s="5"/>
      <c r="E92" s="6"/>
      <c r="F92" s="6"/>
      <c r="G92" s="6"/>
      <c r="H92" s="6"/>
      <c r="I92" s="6"/>
      <c r="J92" s="6"/>
      <c r="K92" s="6"/>
      <c r="L92" s="11"/>
    </row>
    <row r="93" spans="1:12" ht="29.25" customHeight="1" x14ac:dyDescent="0.25">
      <c r="A93" s="2"/>
      <c r="B93" s="15" t="s">
        <v>69</v>
      </c>
      <c r="C93" s="6" t="s">
        <v>14</v>
      </c>
      <c r="D93" s="9">
        <v>87</v>
      </c>
      <c r="E93" s="6"/>
      <c r="F93" s="6">
        <f t="shared" ref="F93:F96" si="36">D93*E93</f>
        <v>0</v>
      </c>
      <c r="G93" s="6"/>
      <c r="H93" s="6">
        <f t="shared" ref="H93:H96" si="37">D93*G93</f>
        <v>0</v>
      </c>
      <c r="I93" s="6"/>
      <c r="J93" s="6">
        <f t="shared" ref="J93:J96" si="38">D93*I93</f>
        <v>0</v>
      </c>
      <c r="K93" s="6">
        <f t="shared" ref="K93:K96" si="39">J93+H93+F93</f>
        <v>0</v>
      </c>
      <c r="L93" s="11"/>
    </row>
    <row r="94" spans="1:12" ht="29.25" customHeight="1" x14ac:dyDescent="0.25">
      <c r="A94" s="2"/>
      <c r="B94" s="15" t="s">
        <v>70</v>
      </c>
      <c r="C94" s="6" t="s">
        <v>13</v>
      </c>
      <c r="D94" s="9">
        <f>D91*0.03*1.7*1.2</f>
        <v>0.42136199999999996</v>
      </c>
      <c r="E94" s="6"/>
      <c r="F94" s="6">
        <f t="shared" si="36"/>
        <v>0</v>
      </c>
      <c r="G94" s="6"/>
      <c r="H94" s="6">
        <f t="shared" si="37"/>
        <v>0</v>
      </c>
      <c r="I94" s="6"/>
      <c r="J94" s="6">
        <f t="shared" si="38"/>
        <v>0</v>
      </c>
      <c r="K94" s="6">
        <f t="shared" si="39"/>
        <v>0</v>
      </c>
      <c r="L94" s="11"/>
    </row>
    <row r="95" spans="1:12" ht="29.25" customHeight="1" x14ac:dyDescent="0.25">
      <c r="A95" s="2"/>
      <c r="B95" s="15" t="s">
        <v>71</v>
      </c>
      <c r="C95" s="6" t="s">
        <v>16</v>
      </c>
      <c r="D95" s="9">
        <f>D94*0.3</f>
        <v>0.12640859999999998</v>
      </c>
      <c r="E95" s="6"/>
      <c r="F95" s="6">
        <f t="shared" si="36"/>
        <v>0</v>
      </c>
      <c r="G95" s="6"/>
      <c r="H95" s="6">
        <f t="shared" si="37"/>
        <v>0</v>
      </c>
      <c r="I95" s="6"/>
      <c r="J95" s="6">
        <f t="shared" si="38"/>
        <v>0</v>
      </c>
      <c r="K95" s="6">
        <f t="shared" si="39"/>
        <v>0</v>
      </c>
      <c r="L95" s="11"/>
    </row>
    <row r="96" spans="1:12" ht="29.25" customHeight="1" x14ac:dyDescent="0.25">
      <c r="A96" s="2"/>
      <c r="B96" s="15" t="s">
        <v>68</v>
      </c>
      <c r="C96" s="6" t="s">
        <v>10</v>
      </c>
      <c r="D96" s="9">
        <f>D95</f>
        <v>0.12640859999999998</v>
      </c>
      <c r="E96" s="6"/>
      <c r="F96" s="6">
        <f t="shared" si="36"/>
        <v>0</v>
      </c>
      <c r="G96" s="6"/>
      <c r="H96" s="6">
        <f t="shared" si="37"/>
        <v>0</v>
      </c>
      <c r="I96" s="6"/>
      <c r="J96" s="6">
        <f t="shared" si="38"/>
        <v>0</v>
      </c>
      <c r="K96" s="6">
        <f t="shared" si="39"/>
        <v>0</v>
      </c>
      <c r="L96" s="11"/>
    </row>
    <row r="97" spans="1:12" ht="31.5" customHeight="1" x14ac:dyDescent="0.25">
      <c r="A97" s="5">
        <v>2.2000000000000002</v>
      </c>
      <c r="B97" s="4" t="s">
        <v>67</v>
      </c>
      <c r="C97" s="2" t="s">
        <v>16</v>
      </c>
      <c r="D97" s="16">
        <v>11.3</v>
      </c>
      <c r="E97" s="6"/>
      <c r="F97" s="2">
        <f t="shared" ref="F97" si="40">D97*E97</f>
        <v>0</v>
      </c>
      <c r="G97" s="2"/>
      <c r="H97" s="2">
        <f t="shared" ref="H97" si="41">D97*G97</f>
        <v>0</v>
      </c>
      <c r="I97" s="2"/>
      <c r="J97" s="2">
        <f t="shared" ref="J97" si="42">D97*I97</f>
        <v>0</v>
      </c>
      <c r="K97" s="2">
        <f t="shared" ref="K97" si="43">J97+H97+F97</f>
        <v>0</v>
      </c>
      <c r="L97" s="11"/>
    </row>
    <row r="98" spans="1:12" ht="9" customHeight="1" x14ac:dyDescent="0.25">
      <c r="A98" s="2"/>
      <c r="B98" s="2"/>
      <c r="C98" s="2"/>
      <c r="D98" s="2"/>
      <c r="E98" s="6"/>
      <c r="F98" s="6"/>
      <c r="G98" s="6"/>
      <c r="H98" s="6"/>
      <c r="I98" s="6"/>
      <c r="J98" s="6"/>
      <c r="K98" s="6"/>
      <c r="L98" s="7"/>
    </row>
    <row r="99" spans="1:12" ht="20.25" customHeight="1" x14ac:dyDescent="0.25">
      <c r="A99" s="17"/>
      <c r="B99" s="18" t="s">
        <v>8</v>
      </c>
      <c r="C99" s="17"/>
      <c r="D99" s="17"/>
      <c r="E99" s="6"/>
      <c r="F99" s="2">
        <f>SUM(F8:F98)</f>
        <v>0</v>
      </c>
      <c r="G99" s="2"/>
      <c r="H99" s="2">
        <f>SUM(H8:H98)</f>
        <v>0</v>
      </c>
      <c r="I99" s="2"/>
      <c r="J99" s="2">
        <f>SUM(J8:J98)</f>
        <v>0</v>
      </c>
      <c r="K99" s="2">
        <f>SUM(K8:K98)</f>
        <v>0</v>
      </c>
      <c r="L99" s="7"/>
    </row>
    <row r="100" spans="1:12" x14ac:dyDescent="0.25">
      <c r="A100" s="17"/>
      <c r="B100" s="17" t="s">
        <v>27</v>
      </c>
      <c r="C100" s="19">
        <v>0.03</v>
      </c>
      <c r="D100" s="17"/>
      <c r="E100" s="17"/>
      <c r="F100" s="17"/>
      <c r="G100" s="17"/>
      <c r="H100" s="17"/>
      <c r="I100" s="17"/>
      <c r="J100" s="17"/>
      <c r="K100" s="6">
        <f>K99*0.03</f>
        <v>0</v>
      </c>
      <c r="L100" s="7"/>
    </row>
    <row r="101" spans="1:12" x14ac:dyDescent="0.25">
      <c r="A101" s="17"/>
      <c r="B101" s="18" t="s">
        <v>8</v>
      </c>
      <c r="C101" s="20"/>
      <c r="D101" s="17"/>
      <c r="E101" s="17"/>
      <c r="F101" s="17"/>
      <c r="G101" s="17"/>
      <c r="H101" s="17"/>
      <c r="I101" s="17"/>
      <c r="J101" s="17"/>
      <c r="K101" s="2">
        <f>SUM(K99:K100)</f>
        <v>0</v>
      </c>
      <c r="L101" s="2"/>
    </row>
  </sheetData>
  <mergeCells count="16">
    <mergeCell ref="L79:L83"/>
    <mergeCell ref="L69:L71"/>
    <mergeCell ref="L55:L56"/>
    <mergeCell ref="A1:K1"/>
    <mergeCell ref="L4:L5"/>
    <mergeCell ref="I4:J4"/>
    <mergeCell ref="K4:K5"/>
    <mergeCell ref="A2:K2"/>
    <mergeCell ref="A3:K3"/>
    <mergeCell ref="A4:A5"/>
    <mergeCell ref="B4:B5"/>
    <mergeCell ref="C4:C5"/>
    <mergeCell ref="D4:D5"/>
    <mergeCell ref="E4:F4"/>
    <mergeCell ref="G4:H4"/>
    <mergeCell ref="L61:L6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2022-11-10T08:18:49Z</dcterms:modified>
</cp:coreProperties>
</file>